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-120" yWindow="420" windowWidth="15480" windowHeight="11100"/>
  </bookViews>
  <sheets>
    <sheet name="по хозяйствам" sheetId="2" r:id="rId1"/>
  </sheets>
  <definedNames>
    <definedName name="_xlnm.Print_Titles" localSheetId="0">'по хозяйствам'!$B:$B</definedName>
  </definedNames>
  <calcPr calcId="125725"/>
</workbook>
</file>

<file path=xl/calcChain.xml><?xml version="1.0" encoding="utf-8"?>
<calcChain xmlns="http://schemas.openxmlformats.org/spreadsheetml/2006/main">
  <c r="AE26" i="2"/>
  <c r="AH26"/>
  <c r="AG21"/>
  <c r="AF21"/>
  <c r="AG27" l="1"/>
  <c r="AG28" s="1"/>
  <c r="AF27"/>
  <c r="AF28" s="1"/>
  <c r="AB15"/>
  <c r="Y25" l="1"/>
  <c r="AE16" l="1"/>
  <c r="S15"/>
  <c r="E21" l="1"/>
  <c r="E27"/>
  <c r="S20"/>
  <c r="P20"/>
  <c r="J20"/>
  <c r="F20"/>
  <c r="P19"/>
  <c r="J19"/>
  <c r="F19"/>
  <c r="AH18"/>
  <c r="AB18"/>
  <c r="Y18"/>
  <c r="V18"/>
  <c r="S18"/>
  <c r="P18"/>
  <c r="J18"/>
  <c r="F18"/>
  <c r="E28" l="1"/>
  <c r="T27"/>
  <c r="AH27" l="1"/>
  <c r="AH25"/>
  <c r="AH24"/>
  <c r="AH17"/>
  <c r="AH16"/>
  <c r="AH15"/>
  <c r="AH14"/>
  <c r="AH13"/>
  <c r="AH12"/>
  <c r="AH11"/>
  <c r="AH10"/>
  <c r="AH9"/>
  <c r="AH8"/>
  <c r="AB12"/>
  <c r="AB13"/>
  <c r="AB16"/>
  <c r="AB17"/>
  <c r="AH28" l="1"/>
  <c r="AH21"/>
  <c r="I27" l="1"/>
  <c r="G27"/>
  <c r="C27"/>
  <c r="P21" l="1"/>
  <c r="D21" l="1"/>
  <c r="AE11" l="1"/>
  <c r="AE12"/>
  <c r="AE13"/>
  <c r="AE14"/>
  <c r="AE15"/>
  <c r="Y14" l="1"/>
  <c r="Y15"/>
  <c r="S28" l="1"/>
  <c r="P28"/>
  <c r="AD27"/>
  <c r="AC27"/>
  <c r="AA27"/>
  <c r="Z27"/>
  <c r="X27"/>
  <c r="W27"/>
  <c r="U27"/>
  <c r="S27"/>
  <c r="P27"/>
  <c r="L27"/>
  <c r="K27"/>
  <c r="H27"/>
  <c r="D27"/>
  <c r="Y26"/>
  <c r="V26"/>
  <c r="S26"/>
  <c r="P26"/>
  <c r="J26"/>
  <c r="F26"/>
  <c r="AE25"/>
  <c r="V25"/>
  <c r="S25"/>
  <c r="P25"/>
  <c r="J25"/>
  <c r="F25"/>
  <c r="AE24"/>
  <c r="AB24"/>
  <c r="S24"/>
  <c r="P24"/>
  <c r="J24"/>
  <c r="F24"/>
  <c r="S23"/>
  <c r="P23"/>
  <c r="J23"/>
  <c r="F23"/>
  <c r="AD21"/>
  <c r="AC21"/>
  <c r="AA21"/>
  <c r="Z21"/>
  <c r="X21"/>
  <c r="W21"/>
  <c r="U21"/>
  <c r="T21"/>
  <c r="S21"/>
  <c r="L21"/>
  <c r="I21"/>
  <c r="I28" s="1"/>
  <c r="H21"/>
  <c r="G21"/>
  <c r="G28" s="1"/>
  <c r="C21"/>
  <c r="C28" s="1"/>
  <c r="Y17"/>
  <c r="V17"/>
  <c r="S17"/>
  <c r="P17"/>
  <c r="J17"/>
  <c r="F17"/>
  <c r="S16"/>
  <c r="P16"/>
  <c r="V15"/>
  <c r="P15"/>
  <c r="J15"/>
  <c r="F15"/>
  <c r="V14"/>
  <c r="S14"/>
  <c r="P14"/>
  <c r="J14"/>
  <c r="F14"/>
  <c r="V13"/>
  <c r="S13"/>
  <c r="P13"/>
  <c r="J13"/>
  <c r="F13"/>
  <c r="Y12"/>
  <c r="V12"/>
  <c r="S12"/>
  <c r="P12"/>
  <c r="J12"/>
  <c r="F12"/>
  <c r="AB11"/>
  <c r="Y11"/>
  <c r="V11"/>
  <c r="S11"/>
  <c r="P11"/>
  <c r="J11"/>
  <c r="F11"/>
  <c r="AE10"/>
  <c r="AB10"/>
  <c r="Y10"/>
  <c r="V10"/>
  <c r="S10"/>
  <c r="P10"/>
  <c r="J10"/>
  <c r="F10"/>
  <c r="AE9"/>
  <c r="AB9"/>
  <c r="Y9"/>
  <c r="V9"/>
  <c r="S9"/>
  <c r="P9"/>
  <c r="J9"/>
  <c r="F9"/>
  <c r="AE8"/>
  <c r="AB8"/>
  <c r="Y8"/>
  <c r="V8"/>
  <c r="S8"/>
  <c r="P8"/>
  <c r="J8"/>
  <c r="F8"/>
  <c r="L28" l="1"/>
  <c r="AB21"/>
  <c r="AD28"/>
  <c r="Z28"/>
  <c r="W28"/>
  <c r="K28"/>
  <c r="H28"/>
  <c r="J28" s="1"/>
  <c r="J27"/>
  <c r="F27"/>
  <c r="AC28"/>
  <c r="AE21"/>
  <c r="AA28"/>
  <c r="AB27"/>
  <c r="X28"/>
  <c r="T28"/>
  <c r="U28"/>
  <c r="AE27"/>
  <c r="Y27"/>
  <c r="V27"/>
  <c r="D28"/>
  <c r="Y21"/>
  <c r="F21"/>
  <c r="J21"/>
  <c r="V21"/>
  <c r="AB28" l="1"/>
  <c r="F28"/>
  <c r="AE28"/>
  <c r="Y28"/>
  <c r="V28"/>
</calcChain>
</file>

<file path=xl/sharedStrings.xml><?xml version="1.0" encoding="utf-8"?>
<sst xmlns="http://schemas.openxmlformats.org/spreadsheetml/2006/main" count="57" uniqueCount="45">
  <si>
    <t xml:space="preserve">факт на </t>
  </si>
  <si>
    <t>Надой на корову, кг</t>
  </si>
  <si>
    <t>Среднесуточный прирост КРС, г</t>
  </si>
  <si>
    <t>и.т.д</t>
  </si>
  <si>
    <t>Всего по сельхозорганизациям</t>
  </si>
  <si>
    <t>Итого по сельхозорганизациям, КФХ и ИП</t>
  </si>
  <si>
    <t>сельхозорганизации:</t>
  </si>
  <si>
    <t>Наименование хозяйствующего субъекта</t>
  </si>
  <si>
    <t>Производство молока, тонн</t>
  </si>
  <si>
    <t>Реализация молока, тонн</t>
  </si>
  <si>
    <t>Выращено скота и птицы всего, тонн</t>
  </si>
  <si>
    <t>Реализация крупного рогатого скота в живом весе, тонн</t>
  </si>
  <si>
    <t>01.01. 2020.</t>
  </si>
  <si>
    <t>в том числе коров мясного направления продуктивности, гол</t>
  </si>
  <si>
    <t>Коров всего, гол.</t>
  </si>
  <si>
    <t>КРС всего, гол.</t>
  </si>
  <si>
    <t>2020 к 2019 в %</t>
  </si>
  <si>
    <t>К(Ф)Х и ИП:</t>
  </si>
  <si>
    <t>Всего по К(Ф)Х и ИП</t>
  </si>
  <si>
    <t>Реализация скота и птицы в живом весе всего, тонн</t>
  </si>
  <si>
    <t>СПК "Колхоз им.Ленина"</t>
  </si>
  <si>
    <t>СПК "К/х им"Калинина</t>
  </si>
  <si>
    <r>
      <t>ООО "Агро-Русь</t>
    </r>
    <r>
      <rPr>
        <b/>
        <sz val="10"/>
        <rFont val="Times New Roman"/>
        <family val="1"/>
        <charset val="204"/>
      </rPr>
      <t>"</t>
    </r>
  </si>
  <si>
    <t>АКГУП "Бийское"</t>
  </si>
  <si>
    <r>
      <t>АО п/з "Сростинский</t>
    </r>
    <r>
      <rPr>
        <b/>
        <sz val="10"/>
        <rFont val="Times New Roman"/>
        <family val="1"/>
        <charset val="204"/>
      </rPr>
      <t>"</t>
    </r>
  </si>
  <si>
    <r>
      <t>ОАО "Промышленный</t>
    </r>
    <r>
      <rPr>
        <b/>
        <sz val="10"/>
        <rFont val="Times New Roman"/>
        <family val="1"/>
        <charset val="204"/>
      </rPr>
      <t>"</t>
    </r>
  </si>
  <si>
    <t>ООО "Семеновод"</t>
  </si>
  <si>
    <t>ООО "Степной"</t>
  </si>
  <si>
    <t>АПФ п/ф Енисейская</t>
  </si>
  <si>
    <t>ООО "Катунь"</t>
  </si>
  <si>
    <t>ООО Светлоозерское</t>
  </si>
  <si>
    <t>КФХ "Макраслоев С.В."</t>
  </si>
  <si>
    <t>ИП Мистер</t>
  </si>
  <si>
    <t>ИПглКФХ "Демиденко"</t>
  </si>
  <si>
    <t>ООО Маяк</t>
  </si>
  <si>
    <t>ИП КФХ "Мехдиев"</t>
  </si>
  <si>
    <t>2021+/- к 2020</t>
  </si>
  <si>
    <t>2021 к 2020 в %</t>
  </si>
  <si>
    <t>01.01. 2021.</t>
  </si>
  <si>
    <t>ООО Автостар</t>
  </si>
  <si>
    <t>01.01.       2022.</t>
  </si>
  <si>
    <t>01.01.                                2021.</t>
  </si>
  <si>
    <t>01.01.   2022 к 01.01.     2021, %</t>
  </si>
  <si>
    <t xml:space="preserve"> (Поголовье сельскохозяйственных животных)</t>
  </si>
  <si>
    <t xml:space="preserve">                                       Поголовье и продуктивность, производство и реализация молока и мяса                                       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</si>
</sst>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4" fillId="0" borderId="0" xfId="0" applyFont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/>
    <xf numFmtId="0" fontId="8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O28"/>
  <sheetViews>
    <sheetView tabSelected="1" zoomScaleNormal="100" workbookViewId="0">
      <pane xSplit="2" ySplit="5" topLeftCell="C6" activePane="bottomRight" state="frozen"/>
      <selection pane="topRight" activeCell="B1" sqref="B1"/>
      <selection pane="bottomLeft" activeCell="A7" sqref="A7"/>
      <selection pane="bottomRight" activeCell="C1" sqref="C1:Y1"/>
    </sheetView>
  </sheetViews>
  <sheetFormatPr defaultColWidth="8.140625" defaultRowHeight="12.75"/>
  <cols>
    <col min="1" max="1" width="4.140625" style="1" customWidth="1"/>
    <col min="2" max="2" width="20.5703125" style="1" customWidth="1"/>
    <col min="3" max="37" width="5.140625" style="1" customWidth="1"/>
    <col min="38" max="38" width="5.85546875" style="1" customWidth="1"/>
    <col min="39" max="39" width="6.140625" style="1" customWidth="1"/>
    <col min="40" max="40" width="6.28515625" style="1" customWidth="1"/>
    <col min="41" max="41" width="4.42578125" style="1" customWidth="1"/>
    <col min="42" max="42" width="4.28515625" style="1" customWidth="1"/>
    <col min="43" max="43" width="4.140625" style="1" customWidth="1"/>
    <col min="44" max="49" width="5.140625" style="1" customWidth="1"/>
    <col min="50" max="70" width="5.85546875" style="1" customWidth="1"/>
    <col min="71" max="114" width="5.140625" style="1" customWidth="1"/>
    <col min="115" max="115" width="3.140625" style="1" customWidth="1"/>
    <col min="116" max="118" width="5.140625" style="1" customWidth="1"/>
    <col min="119" max="136" width="6.7109375" style="1" customWidth="1"/>
    <col min="137" max="154" width="6.85546875" style="1" customWidth="1"/>
    <col min="155" max="157" width="5.5703125" style="1" customWidth="1"/>
    <col min="158" max="158" width="6.28515625" style="1" customWidth="1"/>
    <col min="159" max="159" width="6.42578125" style="1" customWidth="1"/>
    <col min="160" max="175" width="5.5703125" style="1" customWidth="1"/>
    <col min="176" max="176" width="16.140625" style="1" customWidth="1"/>
    <col min="177" max="189" width="7.42578125" style="1" customWidth="1"/>
    <col min="190" max="190" width="9.28515625" style="1" customWidth="1"/>
    <col min="191" max="203" width="8.42578125" style="1" customWidth="1"/>
    <col min="204" max="204" width="9.42578125" style="1" customWidth="1"/>
    <col min="205" max="217" width="9.28515625" style="1" customWidth="1"/>
    <col min="218" max="230" width="8.42578125" style="1" customWidth="1"/>
    <col min="231" max="231" width="9.5703125" style="1" customWidth="1"/>
    <col min="232" max="244" width="9" style="1" customWidth="1"/>
    <col min="245" max="258" width="8.85546875" style="1" customWidth="1"/>
    <col min="259" max="271" width="9.140625" style="1" customWidth="1"/>
    <col min="272" max="16384" width="8.140625" style="1"/>
  </cols>
  <sheetData>
    <row r="1" spans="1:275" s="7" customFormat="1" ht="20.25">
      <c r="C1" s="41" t="s">
        <v>44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2" t="s">
        <v>43</v>
      </c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  <c r="DD1" s="42"/>
      <c r="DE1" s="42"/>
      <c r="DF1" s="42"/>
      <c r="DG1" s="42"/>
      <c r="DH1" s="42"/>
      <c r="DI1" s="42"/>
      <c r="DJ1" s="42"/>
      <c r="DK1" s="42"/>
      <c r="DL1" s="42"/>
      <c r="DM1" s="42"/>
      <c r="DN1" s="42"/>
      <c r="DO1" s="41"/>
      <c r="DP1" s="41"/>
      <c r="DQ1" s="41"/>
      <c r="DR1" s="41"/>
      <c r="DS1" s="41"/>
      <c r="DT1" s="41"/>
      <c r="DU1" s="41"/>
      <c r="DV1" s="41"/>
      <c r="DW1" s="41"/>
      <c r="DX1" s="41"/>
      <c r="DY1" s="41"/>
      <c r="DZ1" s="41"/>
      <c r="EA1" s="41"/>
      <c r="EB1" s="41"/>
      <c r="EC1" s="41"/>
      <c r="ED1" s="41"/>
      <c r="EE1" s="41"/>
      <c r="EF1" s="41"/>
      <c r="EG1" s="25"/>
      <c r="EH1" s="25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41"/>
      <c r="EZ1" s="41"/>
      <c r="FA1" s="41"/>
      <c r="FB1" s="41"/>
      <c r="FC1" s="41"/>
      <c r="FD1" s="41"/>
      <c r="FE1" s="41"/>
      <c r="FF1" s="41"/>
      <c r="FG1" s="41"/>
      <c r="FH1" s="41"/>
      <c r="FI1" s="41"/>
      <c r="FJ1" s="41"/>
      <c r="FK1" s="41"/>
      <c r="FL1" s="41"/>
      <c r="FM1" s="41"/>
      <c r="FN1" s="41"/>
      <c r="FO1" s="41"/>
      <c r="FP1" s="41"/>
      <c r="FQ1" s="41"/>
      <c r="FR1" s="41"/>
      <c r="FS1" s="41"/>
      <c r="GF1" s="41"/>
      <c r="GG1" s="41"/>
      <c r="GH1" s="41"/>
      <c r="GT1" s="41"/>
      <c r="GU1" s="41"/>
      <c r="GV1" s="41"/>
      <c r="HH1" s="41"/>
      <c r="HI1" s="41"/>
      <c r="HU1" s="36"/>
      <c r="HV1" s="36"/>
      <c r="HW1" s="36"/>
      <c r="IH1" s="36"/>
      <c r="II1" s="36"/>
      <c r="IJ1" s="36"/>
      <c r="IV1" s="36"/>
      <c r="IW1" s="36"/>
      <c r="IX1" s="36"/>
      <c r="JI1" s="36"/>
      <c r="JJ1" s="36"/>
      <c r="JK1" s="36"/>
      <c r="JM1" s="36"/>
      <c r="JN1" s="36"/>
      <c r="JO1" s="36"/>
    </row>
    <row r="2" spans="1:275" ht="19.5" customHeight="1"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</row>
    <row r="3" spans="1:275" s="8" customFormat="1" ht="60.75" customHeight="1">
      <c r="A3" s="39"/>
      <c r="B3" s="39" t="s">
        <v>7</v>
      </c>
      <c r="C3" s="45" t="s">
        <v>15</v>
      </c>
      <c r="D3" s="46"/>
      <c r="E3" s="46"/>
      <c r="F3" s="47"/>
      <c r="G3" s="33" t="s">
        <v>14</v>
      </c>
      <c r="H3" s="34"/>
      <c r="I3" s="34"/>
      <c r="J3" s="35"/>
      <c r="K3" s="33" t="s">
        <v>13</v>
      </c>
      <c r="L3" s="34"/>
      <c r="M3" s="35"/>
      <c r="N3" s="37" t="s">
        <v>1</v>
      </c>
      <c r="O3" s="37"/>
      <c r="P3" s="37"/>
      <c r="Q3" s="37" t="s">
        <v>2</v>
      </c>
      <c r="R3" s="37"/>
      <c r="S3" s="37"/>
      <c r="T3" s="37" t="s">
        <v>8</v>
      </c>
      <c r="U3" s="37"/>
      <c r="V3" s="37"/>
      <c r="W3" s="37" t="s">
        <v>9</v>
      </c>
      <c r="X3" s="37"/>
      <c r="Y3" s="37"/>
      <c r="Z3" s="37" t="s">
        <v>10</v>
      </c>
      <c r="AA3" s="37"/>
      <c r="AB3" s="37"/>
      <c r="AC3" s="37" t="s">
        <v>19</v>
      </c>
      <c r="AD3" s="37"/>
      <c r="AE3" s="37"/>
      <c r="AF3" s="37" t="s">
        <v>11</v>
      </c>
      <c r="AG3" s="37"/>
      <c r="AH3" s="37"/>
    </row>
    <row r="4" spans="1:275" s="4" customFormat="1" ht="19.5" customHeight="1">
      <c r="A4" s="44"/>
      <c r="B4" s="44"/>
      <c r="C4" s="38" t="s">
        <v>0</v>
      </c>
      <c r="D4" s="38"/>
      <c r="E4" s="38"/>
      <c r="F4" s="39" t="s">
        <v>42</v>
      </c>
      <c r="G4" s="38" t="s">
        <v>0</v>
      </c>
      <c r="H4" s="38"/>
      <c r="I4" s="38"/>
      <c r="J4" s="39" t="s">
        <v>42</v>
      </c>
      <c r="K4" s="38" t="s">
        <v>0</v>
      </c>
      <c r="L4" s="38"/>
      <c r="M4" s="39" t="s">
        <v>42</v>
      </c>
      <c r="N4" s="38">
        <v>2021</v>
      </c>
      <c r="O4" s="38">
        <v>2020</v>
      </c>
      <c r="P4" s="37" t="s">
        <v>36</v>
      </c>
      <c r="Q4" s="38">
        <v>2021</v>
      </c>
      <c r="R4" s="38">
        <v>2020</v>
      </c>
      <c r="S4" s="37" t="s">
        <v>36</v>
      </c>
      <c r="T4" s="38">
        <v>2021</v>
      </c>
      <c r="U4" s="38">
        <v>2020</v>
      </c>
      <c r="V4" s="37" t="s">
        <v>37</v>
      </c>
      <c r="W4" s="38">
        <v>2021</v>
      </c>
      <c r="X4" s="38">
        <v>2020</v>
      </c>
      <c r="Y4" s="37" t="s">
        <v>16</v>
      </c>
      <c r="Z4" s="38">
        <v>2021</v>
      </c>
      <c r="AA4" s="38">
        <v>2020</v>
      </c>
      <c r="AB4" s="37" t="s">
        <v>37</v>
      </c>
      <c r="AC4" s="38">
        <v>2021</v>
      </c>
      <c r="AD4" s="38">
        <v>2020</v>
      </c>
      <c r="AE4" s="37" t="s">
        <v>37</v>
      </c>
      <c r="AF4" s="38">
        <v>2021</v>
      </c>
      <c r="AG4" s="38">
        <v>2020</v>
      </c>
      <c r="AH4" s="37" t="s">
        <v>37</v>
      </c>
    </row>
    <row r="5" spans="1:275" s="4" customFormat="1" ht="43.5" customHeight="1">
      <c r="A5" s="40"/>
      <c r="B5" s="40"/>
      <c r="C5" s="20" t="s">
        <v>38</v>
      </c>
      <c r="D5" s="23" t="s">
        <v>40</v>
      </c>
      <c r="E5" s="23" t="s">
        <v>41</v>
      </c>
      <c r="F5" s="40"/>
      <c r="G5" s="20" t="s">
        <v>12</v>
      </c>
      <c r="H5" s="23" t="s">
        <v>40</v>
      </c>
      <c r="I5" s="23" t="s">
        <v>41</v>
      </c>
      <c r="J5" s="40"/>
      <c r="K5" s="23" t="s">
        <v>40</v>
      </c>
      <c r="L5" s="23" t="s">
        <v>41</v>
      </c>
      <c r="M5" s="40"/>
      <c r="N5" s="38"/>
      <c r="O5" s="38"/>
      <c r="P5" s="37"/>
      <c r="Q5" s="38"/>
      <c r="R5" s="38"/>
      <c r="S5" s="37"/>
      <c r="T5" s="38"/>
      <c r="U5" s="38"/>
      <c r="V5" s="37"/>
      <c r="W5" s="38"/>
      <c r="X5" s="38"/>
      <c r="Y5" s="37"/>
      <c r="Z5" s="38"/>
      <c r="AA5" s="38"/>
      <c r="AB5" s="37"/>
      <c r="AC5" s="38"/>
      <c r="AD5" s="38"/>
      <c r="AE5" s="37"/>
      <c r="AF5" s="38"/>
      <c r="AG5" s="38"/>
      <c r="AH5" s="37"/>
    </row>
    <row r="6" spans="1:275" s="4" customFormat="1" ht="18.75" customHeight="1">
      <c r="A6" s="11"/>
      <c r="B6" s="6">
        <v>1</v>
      </c>
      <c r="C6" s="15">
        <v>2</v>
      </c>
      <c r="D6" s="21">
        <v>3</v>
      </c>
      <c r="E6" s="27">
        <v>4</v>
      </c>
      <c r="F6" s="15">
        <v>5</v>
      </c>
      <c r="G6" s="21">
        <v>6</v>
      </c>
      <c r="H6" s="27">
        <v>7</v>
      </c>
      <c r="I6" s="15">
        <v>8</v>
      </c>
      <c r="J6" s="21">
        <v>9</v>
      </c>
      <c r="K6" s="27">
        <v>10</v>
      </c>
      <c r="L6" s="15">
        <v>11</v>
      </c>
      <c r="M6" s="21">
        <v>12</v>
      </c>
      <c r="N6" s="27">
        <v>49</v>
      </c>
      <c r="O6" s="15">
        <v>50</v>
      </c>
      <c r="P6" s="21">
        <v>51</v>
      </c>
      <c r="Q6" s="27">
        <v>52</v>
      </c>
      <c r="R6" s="15">
        <v>53</v>
      </c>
      <c r="S6" s="21">
        <v>54</v>
      </c>
      <c r="T6" s="27">
        <v>70</v>
      </c>
      <c r="U6" s="15">
        <v>71</v>
      </c>
      <c r="V6" s="21">
        <v>72</v>
      </c>
      <c r="W6" s="27">
        <v>73</v>
      </c>
      <c r="X6" s="15">
        <v>74</v>
      </c>
      <c r="Y6" s="21">
        <v>75</v>
      </c>
      <c r="Z6" s="27">
        <v>76</v>
      </c>
      <c r="AA6" s="15">
        <v>77</v>
      </c>
      <c r="AB6" s="21">
        <v>78</v>
      </c>
      <c r="AC6" s="27">
        <v>79</v>
      </c>
      <c r="AD6" s="15">
        <v>80</v>
      </c>
      <c r="AE6" s="21">
        <v>81</v>
      </c>
      <c r="AF6" s="27">
        <v>82</v>
      </c>
      <c r="AG6" s="15">
        <v>83</v>
      </c>
      <c r="AH6" s="21">
        <v>84</v>
      </c>
    </row>
    <row r="7" spans="1:275" s="4" customFormat="1" ht="15.75" customHeight="1">
      <c r="A7" s="11"/>
      <c r="B7" s="22" t="s">
        <v>6</v>
      </c>
      <c r="C7" s="27"/>
      <c r="D7" s="5"/>
      <c r="E7" s="5"/>
      <c r="F7" s="14"/>
      <c r="G7" s="26"/>
      <c r="H7" s="5"/>
      <c r="I7" s="5"/>
      <c r="J7" s="14"/>
      <c r="K7" s="14"/>
      <c r="L7" s="14"/>
      <c r="M7" s="14"/>
      <c r="N7" s="26"/>
      <c r="O7" s="26"/>
      <c r="P7" s="27"/>
      <c r="Q7" s="26"/>
      <c r="R7" s="26"/>
      <c r="S7" s="27"/>
      <c r="T7" s="26"/>
      <c r="U7" s="26"/>
      <c r="V7" s="27"/>
      <c r="W7" s="27"/>
      <c r="X7" s="27"/>
      <c r="Y7" s="27"/>
      <c r="Z7" s="26"/>
      <c r="AA7" s="26"/>
      <c r="AB7" s="27"/>
      <c r="AC7" s="26"/>
      <c r="AD7" s="26"/>
      <c r="AE7" s="27"/>
      <c r="AF7" s="26"/>
      <c r="AG7" s="26"/>
      <c r="AH7" s="27"/>
    </row>
    <row r="8" spans="1:275" s="4" customFormat="1" ht="15" customHeight="1">
      <c r="A8" s="27">
        <v>1</v>
      </c>
      <c r="B8" s="28" t="s">
        <v>20</v>
      </c>
      <c r="C8" s="12">
        <v>1962</v>
      </c>
      <c r="D8" s="12">
        <v>1806</v>
      </c>
      <c r="E8" s="12">
        <v>1962</v>
      </c>
      <c r="F8" s="14">
        <f>D8/E8*100</f>
        <v>92.048929663608561</v>
      </c>
      <c r="G8" s="12">
        <v>1000</v>
      </c>
      <c r="H8" s="12">
        <v>727</v>
      </c>
      <c r="I8" s="12">
        <v>1000</v>
      </c>
      <c r="J8" s="14">
        <f>H8/I8*100</f>
        <v>72.7</v>
      </c>
      <c r="K8" s="14">
        <v>0</v>
      </c>
      <c r="L8" s="14">
        <v>0</v>
      </c>
      <c r="M8" s="14">
        <v>0</v>
      </c>
      <c r="N8" s="26">
        <v>5905</v>
      </c>
      <c r="O8" s="12">
        <v>6137</v>
      </c>
      <c r="P8" s="12">
        <f>N8-O8</f>
        <v>-232</v>
      </c>
      <c r="Q8" s="12">
        <v>657</v>
      </c>
      <c r="R8" s="12">
        <v>767</v>
      </c>
      <c r="S8" s="12">
        <f>Q8-R8</f>
        <v>-110</v>
      </c>
      <c r="T8" s="12">
        <v>5781</v>
      </c>
      <c r="U8" s="12">
        <v>6137</v>
      </c>
      <c r="V8" s="13">
        <f>T8/U8*100</f>
        <v>94.199120091249796</v>
      </c>
      <c r="W8" s="13">
        <v>4147</v>
      </c>
      <c r="X8" s="13">
        <v>5123</v>
      </c>
      <c r="Y8" s="13">
        <f>W8/X8*100</f>
        <v>80.948662892836225</v>
      </c>
      <c r="Z8" s="12">
        <v>261</v>
      </c>
      <c r="AA8" s="12">
        <v>276</v>
      </c>
      <c r="AB8" s="13">
        <f>Z8/AA8*100</f>
        <v>94.565217391304344</v>
      </c>
      <c r="AC8" s="12">
        <v>170</v>
      </c>
      <c r="AD8" s="12">
        <v>164</v>
      </c>
      <c r="AE8" s="12">
        <f>AC8/AD8*100</f>
        <v>103.65853658536585</v>
      </c>
      <c r="AF8" s="12">
        <v>170</v>
      </c>
      <c r="AG8" s="12">
        <v>164</v>
      </c>
      <c r="AH8" s="12">
        <f>AF8/AG8*100</f>
        <v>103.65853658536585</v>
      </c>
    </row>
    <row r="9" spans="1:275" s="4" customFormat="1" ht="15" customHeight="1">
      <c r="A9" s="27">
        <v>2</v>
      </c>
      <c r="B9" s="28" t="s">
        <v>21</v>
      </c>
      <c r="C9" s="12">
        <v>1575</v>
      </c>
      <c r="D9" s="12">
        <v>1509</v>
      </c>
      <c r="E9" s="12">
        <v>1575</v>
      </c>
      <c r="F9" s="14">
        <f t="shared" ref="F9:F28" si="0">D9/E9*100</f>
        <v>95.80952380952381</v>
      </c>
      <c r="G9" s="12">
        <v>700</v>
      </c>
      <c r="H9" s="12">
        <v>700</v>
      </c>
      <c r="I9" s="12">
        <v>700</v>
      </c>
      <c r="J9" s="14">
        <f t="shared" ref="J9:J28" si="1">H9/I9*100</f>
        <v>100</v>
      </c>
      <c r="K9" s="14">
        <v>0</v>
      </c>
      <c r="L9" s="14">
        <v>0</v>
      </c>
      <c r="M9" s="14">
        <v>0</v>
      </c>
      <c r="N9" s="12">
        <v>7455</v>
      </c>
      <c r="O9" s="12">
        <v>8257</v>
      </c>
      <c r="P9" s="12">
        <f t="shared" ref="P9:P28" si="2">N9-O9</f>
        <v>-802</v>
      </c>
      <c r="Q9" s="12">
        <v>777</v>
      </c>
      <c r="R9" s="12">
        <v>796</v>
      </c>
      <c r="S9" s="12">
        <f t="shared" ref="S9:S28" si="3">Q9-R9</f>
        <v>-19</v>
      </c>
      <c r="T9" s="12">
        <v>5219</v>
      </c>
      <c r="U9" s="12">
        <v>5780</v>
      </c>
      <c r="V9" s="13">
        <f t="shared" ref="V9:V28" si="4">T9/U9*100</f>
        <v>90.294117647058826</v>
      </c>
      <c r="W9" s="13">
        <v>4906</v>
      </c>
      <c r="X9" s="13">
        <v>5481</v>
      </c>
      <c r="Y9" s="13">
        <f t="shared" ref="Y9:Y28" si="5">W9/X9*100</f>
        <v>89.509213647144676</v>
      </c>
      <c r="Z9" s="12">
        <v>242</v>
      </c>
      <c r="AA9" s="12">
        <v>315</v>
      </c>
      <c r="AB9" s="13">
        <f t="shared" ref="AB9:AB28" si="6">Z9/AA9*100</f>
        <v>76.825396825396837</v>
      </c>
      <c r="AC9" s="12">
        <v>260</v>
      </c>
      <c r="AD9" s="12">
        <v>242</v>
      </c>
      <c r="AE9" s="12">
        <f t="shared" ref="AE9:AE28" si="7">AC9/AD9*100</f>
        <v>107.43801652892562</v>
      </c>
      <c r="AF9" s="12">
        <v>260</v>
      </c>
      <c r="AG9" s="12">
        <v>242</v>
      </c>
      <c r="AH9" s="12">
        <f t="shared" ref="AH9:AH21" si="8">AF9/AG9*100</f>
        <v>107.43801652892562</v>
      </c>
    </row>
    <row r="10" spans="1:275" s="4" customFormat="1" ht="15" customHeight="1">
      <c r="A10" s="27">
        <v>3</v>
      </c>
      <c r="B10" s="28" t="s">
        <v>22</v>
      </c>
      <c r="C10" s="12">
        <v>5128</v>
      </c>
      <c r="D10" s="12">
        <v>4059</v>
      </c>
      <c r="E10" s="12">
        <v>5128</v>
      </c>
      <c r="F10" s="14">
        <f t="shared" si="0"/>
        <v>79.153666146645861</v>
      </c>
      <c r="G10" s="12">
        <v>1460</v>
      </c>
      <c r="H10" s="12">
        <v>1460</v>
      </c>
      <c r="I10" s="12">
        <v>1460</v>
      </c>
      <c r="J10" s="14">
        <f t="shared" si="1"/>
        <v>100</v>
      </c>
      <c r="K10" s="14">
        <v>0</v>
      </c>
      <c r="L10" s="14">
        <v>0</v>
      </c>
      <c r="M10" s="14">
        <v>0</v>
      </c>
      <c r="N10" s="12">
        <v>4439</v>
      </c>
      <c r="O10" s="12">
        <v>5211</v>
      </c>
      <c r="P10" s="12">
        <f t="shared" si="2"/>
        <v>-772</v>
      </c>
      <c r="Q10" s="12">
        <v>517</v>
      </c>
      <c r="R10" s="12">
        <v>446</v>
      </c>
      <c r="S10" s="12">
        <f t="shared" si="3"/>
        <v>71</v>
      </c>
      <c r="T10" s="12">
        <v>6482</v>
      </c>
      <c r="U10" s="12">
        <v>7616</v>
      </c>
      <c r="V10" s="13">
        <f t="shared" si="4"/>
        <v>85.110294117647058</v>
      </c>
      <c r="W10" s="13">
        <v>5480</v>
      </c>
      <c r="X10" s="13">
        <v>6219</v>
      </c>
      <c r="Y10" s="13">
        <f t="shared" si="5"/>
        <v>88.117060620678572</v>
      </c>
      <c r="Z10" s="12">
        <v>493</v>
      </c>
      <c r="AA10" s="12">
        <v>501</v>
      </c>
      <c r="AB10" s="13">
        <f t="shared" si="6"/>
        <v>98.403193612774459</v>
      </c>
      <c r="AC10" s="12">
        <v>257</v>
      </c>
      <c r="AD10" s="12">
        <v>245</v>
      </c>
      <c r="AE10" s="12">
        <f t="shared" si="7"/>
        <v>104.89795918367346</v>
      </c>
      <c r="AF10" s="12">
        <v>257</v>
      </c>
      <c r="AG10" s="12">
        <v>245</v>
      </c>
      <c r="AH10" s="12">
        <f t="shared" si="8"/>
        <v>104.89795918367346</v>
      </c>
    </row>
    <row r="11" spans="1:275" s="4" customFormat="1" ht="15" customHeight="1">
      <c r="A11" s="27">
        <v>4</v>
      </c>
      <c r="B11" s="28" t="s">
        <v>23</v>
      </c>
      <c r="C11" s="12">
        <v>2881</v>
      </c>
      <c r="D11" s="12">
        <v>2845</v>
      </c>
      <c r="E11" s="12">
        <v>2881</v>
      </c>
      <c r="F11" s="14">
        <f t="shared" si="0"/>
        <v>98.750433877126</v>
      </c>
      <c r="G11" s="12">
        <v>1400</v>
      </c>
      <c r="H11" s="12">
        <v>1485</v>
      </c>
      <c r="I11" s="12">
        <v>1400</v>
      </c>
      <c r="J11" s="14">
        <f t="shared" si="1"/>
        <v>106.07142857142857</v>
      </c>
      <c r="K11" s="14">
        <v>0</v>
      </c>
      <c r="L11" s="14">
        <v>0</v>
      </c>
      <c r="M11" s="14">
        <v>0</v>
      </c>
      <c r="N11" s="12">
        <v>5332</v>
      </c>
      <c r="O11" s="12">
        <v>5101</v>
      </c>
      <c r="P11" s="12">
        <f t="shared" si="2"/>
        <v>231</v>
      </c>
      <c r="Q11" s="12">
        <v>603</v>
      </c>
      <c r="R11" s="12">
        <v>546</v>
      </c>
      <c r="S11" s="12">
        <f t="shared" si="3"/>
        <v>57</v>
      </c>
      <c r="T11" s="12">
        <v>7652</v>
      </c>
      <c r="U11" s="12">
        <v>7142</v>
      </c>
      <c r="V11" s="13">
        <f t="shared" si="4"/>
        <v>107.14085690282833</v>
      </c>
      <c r="W11" s="13">
        <v>7163</v>
      </c>
      <c r="X11" s="13">
        <v>6290</v>
      </c>
      <c r="Y11" s="13">
        <f t="shared" si="5"/>
        <v>113.879173290938</v>
      </c>
      <c r="Z11" s="12">
        <v>307</v>
      </c>
      <c r="AA11" s="12">
        <v>375</v>
      </c>
      <c r="AB11" s="13">
        <f t="shared" si="6"/>
        <v>81.86666666666666</v>
      </c>
      <c r="AC11" s="12">
        <v>313</v>
      </c>
      <c r="AD11" s="12">
        <v>341</v>
      </c>
      <c r="AE11" s="12">
        <f t="shared" si="7"/>
        <v>91.78885630498533</v>
      </c>
      <c r="AF11" s="12">
        <v>313</v>
      </c>
      <c r="AG11" s="12">
        <v>341</v>
      </c>
      <c r="AH11" s="12">
        <f t="shared" si="8"/>
        <v>91.78885630498533</v>
      </c>
    </row>
    <row r="12" spans="1:275" s="4" customFormat="1" ht="15" customHeight="1">
      <c r="A12" s="27">
        <v>5</v>
      </c>
      <c r="B12" s="29" t="s">
        <v>24</v>
      </c>
      <c r="C12" s="12">
        <v>1183</v>
      </c>
      <c r="D12" s="12">
        <v>1057</v>
      </c>
      <c r="E12" s="12">
        <v>1183</v>
      </c>
      <c r="F12" s="14">
        <f t="shared" si="0"/>
        <v>89.349112426035504</v>
      </c>
      <c r="G12" s="12">
        <v>400</v>
      </c>
      <c r="H12" s="12">
        <v>400</v>
      </c>
      <c r="I12" s="12">
        <v>400</v>
      </c>
      <c r="J12" s="14">
        <f t="shared" si="1"/>
        <v>100</v>
      </c>
      <c r="K12" s="14">
        <v>0</v>
      </c>
      <c r="L12" s="14">
        <v>0</v>
      </c>
      <c r="M12" s="14">
        <v>0</v>
      </c>
      <c r="N12" s="12">
        <v>6291</v>
      </c>
      <c r="O12" s="12">
        <v>5402</v>
      </c>
      <c r="P12" s="12">
        <f t="shared" si="2"/>
        <v>889</v>
      </c>
      <c r="Q12" s="12">
        <v>619</v>
      </c>
      <c r="R12" s="12">
        <v>463</v>
      </c>
      <c r="S12" s="12">
        <f t="shared" si="3"/>
        <v>156</v>
      </c>
      <c r="T12" s="12">
        <v>2516</v>
      </c>
      <c r="U12" s="12">
        <v>3156</v>
      </c>
      <c r="V12" s="13">
        <f t="shared" si="4"/>
        <v>79.721166032953107</v>
      </c>
      <c r="W12" s="13">
        <v>2370</v>
      </c>
      <c r="X12" s="13">
        <v>2668</v>
      </c>
      <c r="Y12" s="13">
        <f t="shared" si="5"/>
        <v>88.830584707646182</v>
      </c>
      <c r="Z12" s="12">
        <v>130</v>
      </c>
      <c r="AA12" s="12">
        <v>162</v>
      </c>
      <c r="AB12" s="13">
        <f t="shared" si="6"/>
        <v>80.246913580246911</v>
      </c>
      <c r="AC12" s="12">
        <v>55</v>
      </c>
      <c r="AD12" s="12">
        <v>146</v>
      </c>
      <c r="AE12" s="12">
        <f t="shared" si="7"/>
        <v>37.671232876712331</v>
      </c>
      <c r="AF12" s="12">
        <v>55</v>
      </c>
      <c r="AG12" s="12">
        <v>146</v>
      </c>
      <c r="AH12" s="12">
        <f t="shared" si="8"/>
        <v>37.671232876712331</v>
      </c>
    </row>
    <row r="13" spans="1:275" s="4" customFormat="1" ht="15" customHeight="1">
      <c r="A13" s="27">
        <v>6</v>
      </c>
      <c r="B13" s="29" t="s">
        <v>25</v>
      </c>
      <c r="C13" s="12">
        <v>4187</v>
      </c>
      <c r="D13" s="12">
        <v>3064</v>
      </c>
      <c r="E13" s="12">
        <v>4187</v>
      </c>
      <c r="F13" s="14">
        <f t="shared" si="0"/>
        <v>73.178887031287317</v>
      </c>
      <c r="G13" s="12">
        <v>585</v>
      </c>
      <c r="H13" s="12">
        <v>585</v>
      </c>
      <c r="I13" s="12">
        <v>585</v>
      </c>
      <c r="J13" s="14">
        <f t="shared" si="1"/>
        <v>100</v>
      </c>
      <c r="K13" s="14">
        <v>585</v>
      </c>
      <c r="L13" s="14">
        <v>585</v>
      </c>
      <c r="M13" s="14">
        <v>0</v>
      </c>
      <c r="N13" s="12">
        <v>0</v>
      </c>
      <c r="O13" s="12">
        <v>2644</v>
      </c>
      <c r="P13" s="12">
        <f t="shared" si="2"/>
        <v>-2644</v>
      </c>
      <c r="Q13" s="12">
        <v>980</v>
      </c>
      <c r="R13" s="12">
        <v>835</v>
      </c>
      <c r="S13" s="12">
        <f t="shared" si="3"/>
        <v>145</v>
      </c>
      <c r="T13" s="12">
        <v>0</v>
      </c>
      <c r="U13" s="12">
        <v>90</v>
      </c>
      <c r="V13" s="13">
        <f t="shared" si="4"/>
        <v>0</v>
      </c>
      <c r="W13" s="13">
        <v>0</v>
      </c>
      <c r="X13" s="13">
        <v>60</v>
      </c>
      <c r="Y13" s="13">
        <v>73</v>
      </c>
      <c r="Z13" s="12">
        <v>894</v>
      </c>
      <c r="AA13" s="12">
        <v>880</v>
      </c>
      <c r="AB13" s="13">
        <f t="shared" si="6"/>
        <v>101.59090909090909</v>
      </c>
      <c r="AC13" s="12">
        <v>1659</v>
      </c>
      <c r="AD13" s="12">
        <v>2149</v>
      </c>
      <c r="AE13" s="12">
        <f t="shared" si="7"/>
        <v>77.198697068403916</v>
      </c>
      <c r="AF13" s="12">
        <v>1659</v>
      </c>
      <c r="AG13" s="12">
        <v>2149</v>
      </c>
      <c r="AH13" s="12">
        <f t="shared" si="8"/>
        <v>77.198697068403916</v>
      </c>
    </row>
    <row r="14" spans="1:275" s="4" customFormat="1" ht="15" customHeight="1">
      <c r="A14" s="27">
        <v>7</v>
      </c>
      <c r="B14" s="28" t="s">
        <v>26</v>
      </c>
      <c r="C14" s="12">
        <v>1297</v>
      </c>
      <c r="D14" s="12">
        <v>1164</v>
      </c>
      <c r="E14" s="12">
        <v>1297</v>
      </c>
      <c r="F14" s="14">
        <f t="shared" si="0"/>
        <v>89.745566692366992</v>
      </c>
      <c r="G14" s="12">
        <v>300</v>
      </c>
      <c r="H14" s="12">
        <v>300</v>
      </c>
      <c r="I14" s="12">
        <v>300</v>
      </c>
      <c r="J14" s="14">
        <f t="shared" si="1"/>
        <v>100</v>
      </c>
      <c r="K14" s="14">
        <v>0</v>
      </c>
      <c r="L14" s="14">
        <v>0</v>
      </c>
      <c r="M14" s="14">
        <v>0</v>
      </c>
      <c r="N14" s="12">
        <v>7010</v>
      </c>
      <c r="O14" s="12">
        <v>8020</v>
      </c>
      <c r="P14" s="12">
        <f t="shared" si="2"/>
        <v>-1010</v>
      </c>
      <c r="Q14" s="12">
        <v>490</v>
      </c>
      <c r="R14" s="12">
        <v>615</v>
      </c>
      <c r="S14" s="12">
        <f t="shared" si="3"/>
        <v>-125</v>
      </c>
      <c r="T14" s="12">
        <v>2133</v>
      </c>
      <c r="U14" s="12">
        <v>2594</v>
      </c>
      <c r="V14" s="13">
        <f t="shared" si="4"/>
        <v>82.228218966846569</v>
      </c>
      <c r="W14" s="13">
        <v>1554</v>
      </c>
      <c r="X14" s="13">
        <v>2083</v>
      </c>
      <c r="Y14" s="13">
        <f t="shared" si="5"/>
        <v>74.603936629860783</v>
      </c>
      <c r="Z14" s="12">
        <v>168</v>
      </c>
      <c r="AA14" s="12">
        <v>157</v>
      </c>
      <c r="AB14" s="13">
        <v>45</v>
      </c>
      <c r="AC14" s="12">
        <v>71</v>
      </c>
      <c r="AD14" s="12">
        <v>91</v>
      </c>
      <c r="AE14" s="12">
        <f t="shared" si="7"/>
        <v>78.021978021978029</v>
      </c>
      <c r="AF14" s="12">
        <v>71</v>
      </c>
      <c r="AG14" s="12">
        <v>91</v>
      </c>
      <c r="AH14" s="12">
        <f t="shared" si="8"/>
        <v>78.021978021978029</v>
      </c>
    </row>
    <row r="15" spans="1:275" s="4" customFormat="1" ht="15" customHeight="1">
      <c r="A15" s="27">
        <v>8</v>
      </c>
      <c r="B15" s="30" t="s">
        <v>27</v>
      </c>
      <c r="C15" s="12">
        <v>442</v>
      </c>
      <c r="D15" s="12">
        <v>898</v>
      </c>
      <c r="E15" s="12">
        <v>442</v>
      </c>
      <c r="F15" s="14">
        <f t="shared" si="0"/>
        <v>203.16742081447961</v>
      </c>
      <c r="G15" s="12">
        <v>150</v>
      </c>
      <c r="H15" s="12">
        <v>190</v>
      </c>
      <c r="I15" s="12">
        <v>150</v>
      </c>
      <c r="J15" s="14">
        <f t="shared" si="1"/>
        <v>126.66666666666666</v>
      </c>
      <c r="K15" s="14">
        <v>0</v>
      </c>
      <c r="L15" s="14">
        <v>0</v>
      </c>
      <c r="M15" s="14">
        <v>0</v>
      </c>
      <c r="N15" s="12">
        <v>7084</v>
      </c>
      <c r="O15" s="12">
        <v>6526</v>
      </c>
      <c r="P15" s="12">
        <f t="shared" si="2"/>
        <v>558</v>
      </c>
      <c r="Q15" s="12">
        <v>560</v>
      </c>
      <c r="R15" s="12">
        <v>782</v>
      </c>
      <c r="S15" s="12">
        <f t="shared" si="3"/>
        <v>-222</v>
      </c>
      <c r="T15" s="12">
        <v>1183</v>
      </c>
      <c r="U15" s="12">
        <v>979</v>
      </c>
      <c r="V15" s="13">
        <f t="shared" si="4"/>
        <v>120.83758937691522</v>
      </c>
      <c r="W15" s="13">
        <v>1065</v>
      </c>
      <c r="X15" s="13">
        <v>833</v>
      </c>
      <c r="Y15" s="13">
        <f t="shared" si="5"/>
        <v>127.85114045618246</v>
      </c>
      <c r="Z15" s="12">
        <v>87</v>
      </c>
      <c r="AA15" s="12">
        <v>77</v>
      </c>
      <c r="AB15" s="13">
        <f t="shared" si="6"/>
        <v>112.98701298701299</v>
      </c>
      <c r="AC15" s="12">
        <v>101</v>
      </c>
      <c r="AD15" s="12">
        <v>91</v>
      </c>
      <c r="AE15" s="12">
        <f t="shared" si="7"/>
        <v>110.98901098901099</v>
      </c>
      <c r="AF15" s="12">
        <v>101</v>
      </c>
      <c r="AG15" s="12">
        <v>91</v>
      </c>
      <c r="AH15" s="12">
        <f t="shared" si="8"/>
        <v>110.98901098901099</v>
      </c>
    </row>
    <row r="16" spans="1:275" s="4" customFormat="1" ht="15" customHeight="1">
      <c r="A16" s="32">
        <v>9</v>
      </c>
      <c r="B16" s="30" t="s">
        <v>28</v>
      </c>
      <c r="C16" s="12">
        <v>0</v>
      </c>
      <c r="D16" s="12">
        <v>0</v>
      </c>
      <c r="E16" s="12">
        <v>0</v>
      </c>
      <c r="F16" s="14">
        <v>0</v>
      </c>
      <c r="G16" s="12">
        <v>0</v>
      </c>
      <c r="H16" s="12">
        <v>0</v>
      </c>
      <c r="I16" s="12">
        <v>0</v>
      </c>
      <c r="J16" s="14">
        <v>0</v>
      </c>
      <c r="K16" s="14">
        <v>0</v>
      </c>
      <c r="L16" s="14">
        <v>0</v>
      </c>
      <c r="M16" s="14">
        <v>0</v>
      </c>
      <c r="N16" s="12">
        <v>0</v>
      </c>
      <c r="O16" s="12">
        <v>0</v>
      </c>
      <c r="P16" s="12">
        <f t="shared" si="2"/>
        <v>0</v>
      </c>
      <c r="Q16" s="12">
        <v>0</v>
      </c>
      <c r="R16" s="12">
        <v>0</v>
      </c>
      <c r="S16" s="12">
        <f t="shared" si="3"/>
        <v>0</v>
      </c>
      <c r="T16" s="12">
        <v>0</v>
      </c>
      <c r="U16" s="12">
        <v>0</v>
      </c>
      <c r="V16" s="13">
        <v>0</v>
      </c>
      <c r="W16" s="13">
        <v>0</v>
      </c>
      <c r="X16" s="13">
        <v>0</v>
      </c>
      <c r="Y16" s="13">
        <v>0</v>
      </c>
      <c r="Z16" s="12">
        <v>904</v>
      </c>
      <c r="AA16" s="12">
        <v>845</v>
      </c>
      <c r="AB16" s="13">
        <f t="shared" si="6"/>
        <v>106.98224852071006</v>
      </c>
      <c r="AC16" s="12">
        <v>980</v>
      </c>
      <c r="AD16" s="12">
        <v>810</v>
      </c>
      <c r="AE16" s="12">
        <f t="shared" si="7"/>
        <v>120.98765432098766</v>
      </c>
      <c r="AF16" s="12">
        <v>0</v>
      </c>
      <c r="AG16" s="12">
        <v>0</v>
      </c>
      <c r="AH16" s="12" t="e">
        <f t="shared" si="8"/>
        <v>#DIV/0!</v>
      </c>
    </row>
    <row r="17" spans="1:34" s="4" customFormat="1" ht="15" customHeight="1">
      <c r="A17" s="32">
        <v>10</v>
      </c>
      <c r="B17" s="30" t="s">
        <v>29</v>
      </c>
      <c r="C17" s="12">
        <v>931</v>
      </c>
      <c r="D17" s="12">
        <v>659</v>
      </c>
      <c r="E17" s="12">
        <v>931</v>
      </c>
      <c r="F17" s="14">
        <f t="shared" si="0"/>
        <v>70.78410311493019</v>
      </c>
      <c r="G17" s="12">
        <v>480</v>
      </c>
      <c r="H17" s="12">
        <v>349</v>
      </c>
      <c r="I17" s="12">
        <v>480</v>
      </c>
      <c r="J17" s="14">
        <f t="shared" si="1"/>
        <v>72.708333333333329</v>
      </c>
      <c r="K17" s="14">
        <v>0</v>
      </c>
      <c r="L17" s="14">
        <v>0</v>
      </c>
      <c r="M17" s="14">
        <v>0</v>
      </c>
      <c r="N17" s="12">
        <v>3846</v>
      </c>
      <c r="O17" s="12">
        <v>4933</v>
      </c>
      <c r="P17" s="12">
        <f t="shared" si="2"/>
        <v>-1087</v>
      </c>
      <c r="Q17" s="12">
        <v>455</v>
      </c>
      <c r="R17" s="12">
        <v>460</v>
      </c>
      <c r="S17" s="12">
        <f t="shared" si="3"/>
        <v>-5</v>
      </c>
      <c r="T17" s="12">
        <v>1727</v>
      </c>
      <c r="U17" s="12">
        <v>2368</v>
      </c>
      <c r="V17" s="13">
        <f t="shared" si="4"/>
        <v>72.930743243243242</v>
      </c>
      <c r="W17" s="13">
        <v>1606</v>
      </c>
      <c r="X17" s="13">
        <v>2220</v>
      </c>
      <c r="Y17" s="13">
        <f t="shared" si="5"/>
        <v>72.342342342342349</v>
      </c>
      <c r="Z17" s="12">
        <v>59</v>
      </c>
      <c r="AA17" s="12">
        <v>89</v>
      </c>
      <c r="AB17" s="13">
        <f t="shared" si="6"/>
        <v>66.292134831460672</v>
      </c>
      <c r="AC17" s="12">
        <v>109</v>
      </c>
      <c r="AD17" s="12">
        <v>159</v>
      </c>
      <c r="AE17" s="12">
        <v>124</v>
      </c>
      <c r="AF17" s="12">
        <v>109</v>
      </c>
      <c r="AG17" s="12">
        <v>159</v>
      </c>
      <c r="AH17" s="12">
        <f t="shared" si="8"/>
        <v>68.55345911949685</v>
      </c>
    </row>
    <row r="18" spans="1:34" s="4" customFormat="1" ht="15" customHeight="1">
      <c r="A18" s="32">
        <v>11</v>
      </c>
      <c r="B18" s="30" t="s">
        <v>30</v>
      </c>
      <c r="C18" s="12">
        <v>774</v>
      </c>
      <c r="D18" s="12">
        <v>779</v>
      </c>
      <c r="E18" s="12">
        <v>774</v>
      </c>
      <c r="F18" s="14">
        <f t="shared" si="0"/>
        <v>100.64599483204135</v>
      </c>
      <c r="G18" s="12">
        <v>400</v>
      </c>
      <c r="H18" s="12">
        <v>403</v>
      </c>
      <c r="I18" s="12">
        <v>400</v>
      </c>
      <c r="J18" s="14">
        <f t="shared" si="1"/>
        <v>100.75</v>
      </c>
      <c r="K18" s="14">
        <v>0</v>
      </c>
      <c r="L18" s="14">
        <v>0</v>
      </c>
      <c r="M18" s="14">
        <v>0</v>
      </c>
      <c r="N18" s="12">
        <v>4420</v>
      </c>
      <c r="O18" s="12">
        <v>4164</v>
      </c>
      <c r="P18" s="12">
        <f t="shared" si="2"/>
        <v>256</v>
      </c>
      <c r="Q18" s="12">
        <v>500</v>
      </c>
      <c r="R18" s="12">
        <v>421</v>
      </c>
      <c r="S18" s="12">
        <f t="shared" si="3"/>
        <v>79</v>
      </c>
      <c r="T18" s="12">
        <v>1769</v>
      </c>
      <c r="U18" s="12">
        <v>1666</v>
      </c>
      <c r="V18" s="13">
        <f t="shared" si="4"/>
        <v>106.18247298919567</v>
      </c>
      <c r="W18" s="13">
        <v>1586</v>
      </c>
      <c r="X18" s="13">
        <v>1550</v>
      </c>
      <c r="Y18" s="13">
        <f t="shared" si="5"/>
        <v>102.32258064516128</v>
      </c>
      <c r="Z18" s="12">
        <v>81</v>
      </c>
      <c r="AA18" s="12">
        <v>60</v>
      </c>
      <c r="AB18" s="13">
        <f t="shared" si="6"/>
        <v>135</v>
      </c>
      <c r="AC18" s="12">
        <v>51</v>
      </c>
      <c r="AD18" s="12">
        <v>6</v>
      </c>
      <c r="AE18" s="12">
        <v>124</v>
      </c>
      <c r="AF18" s="12">
        <v>51</v>
      </c>
      <c r="AG18" s="12">
        <v>6</v>
      </c>
      <c r="AH18" s="12">
        <f t="shared" si="8"/>
        <v>850</v>
      </c>
    </row>
    <row r="19" spans="1:34">
      <c r="A19" s="31">
        <v>12</v>
      </c>
      <c r="B19" s="3" t="s">
        <v>39</v>
      </c>
      <c r="C19" s="17">
        <v>308</v>
      </c>
      <c r="D19" s="17">
        <v>274</v>
      </c>
      <c r="E19" s="17">
        <v>308</v>
      </c>
      <c r="F19" s="14">
        <f t="shared" ref="F19:F20" si="9">D19/E19*100</f>
        <v>88.961038961038966</v>
      </c>
      <c r="G19" s="17">
        <v>150</v>
      </c>
      <c r="H19" s="17">
        <v>150</v>
      </c>
      <c r="I19" s="17">
        <v>150</v>
      </c>
      <c r="J19" s="14">
        <f t="shared" ref="J19:J20" si="10">H19/I19*100</f>
        <v>100</v>
      </c>
      <c r="K19" s="14">
        <v>0</v>
      </c>
      <c r="L19" s="14">
        <v>0</v>
      </c>
      <c r="M19" s="14">
        <v>0</v>
      </c>
      <c r="N19" s="17">
        <v>3306</v>
      </c>
      <c r="O19" s="17">
        <v>0</v>
      </c>
      <c r="P19" s="12">
        <f t="shared" ref="P19:P20" si="11">N19-O19</f>
        <v>3306</v>
      </c>
      <c r="Q19" s="17">
        <v>400</v>
      </c>
      <c r="R19" s="17">
        <v>0</v>
      </c>
      <c r="S19" s="12">
        <v>0</v>
      </c>
      <c r="T19" s="17">
        <v>496</v>
      </c>
      <c r="U19" s="17">
        <v>0</v>
      </c>
      <c r="V19" s="13">
        <v>0</v>
      </c>
      <c r="W19" s="17">
        <v>496</v>
      </c>
      <c r="X19" s="17">
        <v>0</v>
      </c>
      <c r="Y19" s="13">
        <v>0</v>
      </c>
      <c r="Z19" s="17">
        <v>15</v>
      </c>
      <c r="AA19" s="17">
        <v>0</v>
      </c>
      <c r="AB19" s="13">
        <v>0</v>
      </c>
      <c r="AC19" s="17">
        <v>45</v>
      </c>
      <c r="AD19" s="17">
        <v>15</v>
      </c>
      <c r="AE19" s="12">
        <v>0</v>
      </c>
      <c r="AF19" s="17">
        <v>45</v>
      </c>
      <c r="AG19" s="17">
        <v>15</v>
      </c>
      <c r="AH19" s="12">
        <v>0</v>
      </c>
    </row>
    <row r="20" spans="1:34">
      <c r="A20" s="31">
        <v>13</v>
      </c>
      <c r="B20" s="3" t="s">
        <v>34</v>
      </c>
      <c r="C20" s="17">
        <v>237</v>
      </c>
      <c r="D20" s="17">
        <v>234</v>
      </c>
      <c r="E20" s="18">
        <v>237</v>
      </c>
      <c r="F20" s="14">
        <f t="shared" si="9"/>
        <v>98.734177215189874</v>
      </c>
      <c r="G20" s="17">
        <v>76</v>
      </c>
      <c r="H20" s="17">
        <v>98</v>
      </c>
      <c r="I20" s="18">
        <v>76</v>
      </c>
      <c r="J20" s="14">
        <f t="shared" si="10"/>
        <v>128.94736842105263</v>
      </c>
      <c r="K20" s="14">
        <v>98</v>
      </c>
      <c r="L20" s="14">
        <v>76</v>
      </c>
      <c r="M20" s="14">
        <v>0</v>
      </c>
      <c r="N20" s="17">
        <v>0</v>
      </c>
      <c r="O20" s="18">
        <v>0</v>
      </c>
      <c r="P20" s="12">
        <f t="shared" si="11"/>
        <v>0</v>
      </c>
      <c r="Q20" s="17">
        <v>501</v>
      </c>
      <c r="R20" s="17">
        <v>443</v>
      </c>
      <c r="S20" s="12">
        <f t="shared" ref="S20" si="12">Q20-R20</f>
        <v>58</v>
      </c>
      <c r="T20" s="17">
        <v>0</v>
      </c>
      <c r="U20" s="17">
        <v>0</v>
      </c>
      <c r="V20" s="13">
        <v>0</v>
      </c>
      <c r="W20" s="17">
        <v>0</v>
      </c>
      <c r="X20" s="17">
        <v>0</v>
      </c>
      <c r="Y20" s="13">
        <v>0</v>
      </c>
      <c r="Z20" s="17">
        <v>0</v>
      </c>
      <c r="AA20" s="18">
        <v>0</v>
      </c>
      <c r="AB20" s="13">
        <v>0</v>
      </c>
      <c r="AC20" s="17">
        <v>32</v>
      </c>
      <c r="AD20" s="17">
        <v>11</v>
      </c>
      <c r="AE20" s="12">
        <v>0</v>
      </c>
      <c r="AF20" s="17">
        <v>32</v>
      </c>
      <c r="AG20" s="17">
        <v>11</v>
      </c>
      <c r="AH20" s="12">
        <v>0</v>
      </c>
    </row>
    <row r="21" spans="1:34" ht="25.5">
      <c r="A21" s="10"/>
      <c r="B21" s="9" t="s">
        <v>4</v>
      </c>
      <c r="C21" s="16">
        <f>SUM(C8:C20)</f>
        <v>20905</v>
      </c>
      <c r="D21" s="16">
        <f t="shared" ref="D21" si="13">SUM(D8:D20)</f>
        <v>18348</v>
      </c>
      <c r="E21" s="16">
        <f>SUM(E8:E20)</f>
        <v>20905</v>
      </c>
      <c r="F21" s="14">
        <f t="shared" si="0"/>
        <v>87.768476441042807</v>
      </c>
      <c r="G21" s="16">
        <f>SUM(G8:G20)</f>
        <v>7101</v>
      </c>
      <c r="H21" s="16">
        <f t="shared" ref="H21:I21" si="14">SUM(H8:H20)</f>
        <v>6847</v>
      </c>
      <c r="I21" s="16">
        <f t="shared" si="14"/>
        <v>7101</v>
      </c>
      <c r="J21" s="14">
        <f t="shared" si="1"/>
        <v>96.423039008590337</v>
      </c>
      <c r="K21" s="16">
        <v>682</v>
      </c>
      <c r="L21" s="16">
        <f t="shared" ref="L21" si="15">SUM(L8:L20)</f>
        <v>661</v>
      </c>
      <c r="M21" s="14">
        <v>0</v>
      </c>
      <c r="N21" s="16">
        <v>5429</v>
      </c>
      <c r="O21" s="16">
        <v>5785</v>
      </c>
      <c r="P21" s="12">
        <f t="shared" si="2"/>
        <v>-356</v>
      </c>
      <c r="Q21" s="16">
        <v>605</v>
      </c>
      <c r="R21" s="16">
        <v>605</v>
      </c>
      <c r="S21" s="12">
        <f t="shared" si="3"/>
        <v>0</v>
      </c>
      <c r="T21" s="16">
        <f>SUM(T8:T20)</f>
        <v>34958</v>
      </c>
      <c r="U21" s="16">
        <f t="shared" ref="U21" si="16">SUM(U8:U20)</f>
        <v>37528</v>
      </c>
      <c r="V21" s="13">
        <f t="shared" si="4"/>
        <v>93.151780004263486</v>
      </c>
      <c r="W21" s="16">
        <f>SUM(W8:W20)</f>
        <v>30373</v>
      </c>
      <c r="X21" s="16">
        <f t="shared" ref="X21" si="17">SUM(X8:X20)</f>
        <v>32527</v>
      </c>
      <c r="Y21" s="13">
        <f t="shared" si="5"/>
        <v>93.37780920466075</v>
      </c>
      <c r="Z21" s="16">
        <f>SUM(Z8:Z20)</f>
        <v>3641</v>
      </c>
      <c r="AA21" s="16">
        <f t="shared" ref="AA21" si="18">SUM(AA8:AA20)</f>
        <v>3737</v>
      </c>
      <c r="AB21" s="13">
        <f t="shared" si="6"/>
        <v>97.431094460797425</v>
      </c>
      <c r="AC21" s="16">
        <f>SUM(AC8:AC20)</f>
        <v>4103</v>
      </c>
      <c r="AD21" s="16">
        <f t="shared" ref="AD21" si="19">SUM(AD8:AD20)</f>
        <v>4470</v>
      </c>
      <c r="AE21" s="12">
        <f t="shared" si="7"/>
        <v>91.789709172259506</v>
      </c>
      <c r="AF21" s="16">
        <f>SUM(AF8:AF20)</f>
        <v>3123</v>
      </c>
      <c r="AG21" s="16">
        <f t="shared" ref="AG21" si="20">SUM(AG8:AG20)</f>
        <v>3660</v>
      </c>
      <c r="AH21" s="12">
        <f t="shared" si="8"/>
        <v>85.327868852459019</v>
      </c>
    </row>
    <row r="22" spans="1:34">
      <c r="A22" s="2"/>
      <c r="B22" s="3" t="s">
        <v>17</v>
      </c>
      <c r="C22" s="16"/>
      <c r="D22" s="16"/>
      <c r="E22" s="17"/>
      <c r="F22" s="14"/>
      <c r="G22" s="16"/>
      <c r="H22" s="16"/>
      <c r="I22" s="16"/>
      <c r="J22" s="14"/>
      <c r="K22" s="14"/>
      <c r="L22" s="14"/>
      <c r="M22" s="14"/>
      <c r="N22" s="16"/>
      <c r="O22" s="17"/>
      <c r="P22" s="12"/>
      <c r="Q22" s="16"/>
      <c r="R22" s="17"/>
      <c r="S22" s="12"/>
      <c r="T22" s="16"/>
      <c r="U22" s="16"/>
      <c r="V22" s="13"/>
      <c r="W22" s="16"/>
      <c r="X22" s="16"/>
      <c r="Y22" s="13"/>
      <c r="Z22" s="16"/>
      <c r="AA22" s="17"/>
      <c r="AB22" s="13"/>
      <c r="AC22" s="16"/>
      <c r="AD22" s="16"/>
      <c r="AE22" s="12"/>
      <c r="AF22" s="16"/>
      <c r="AG22" s="16"/>
      <c r="AH22" s="12"/>
    </row>
    <row r="23" spans="1:34" ht="25.5">
      <c r="A23" s="3">
        <v>1</v>
      </c>
      <c r="B23" s="9" t="s">
        <v>31</v>
      </c>
      <c r="C23" s="17">
        <v>12</v>
      </c>
      <c r="D23" s="17">
        <v>8</v>
      </c>
      <c r="E23" s="17">
        <v>12</v>
      </c>
      <c r="F23" s="14">
        <f t="shared" si="0"/>
        <v>66.666666666666657</v>
      </c>
      <c r="G23" s="17">
        <v>9</v>
      </c>
      <c r="H23" s="17">
        <v>6</v>
      </c>
      <c r="I23" s="17">
        <v>9</v>
      </c>
      <c r="J23" s="14">
        <f t="shared" si="1"/>
        <v>66.666666666666657</v>
      </c>
      <c r="K23" s="14">
        <v>6</v>
      </c>
      <c r="L23" s="14">
        <v>9</v>
      </c>
      <c r="M23" s="14">
        <v>0</v>
      </c>
      <c r="N23" s="17">
        <v>0</v>
      </c>
      <c r="O23" s="17">
        <v>0</v>
      </c>
      <c r="P23" s="12">
        <f t="shared" si="2"/>
        <v>0</v>
      </c>
      <c r="Q23" s="17">
        <v>565</v>
      </c>
      <c r="R23" s="17">
        <v>565</v>
      </c>
      <c r="S23" s="12">
        <f t="shared" si="3"/>
        <v>0</v>
      </c>
      <c r="T23" s="17">
        <v>0</v>
      </c>
      <c r="U23" s="17">
        <v>0</v>
      </c>
      <c r="V23" s="13">
        <v>0</v>
      </c>
      <c r="W23" s="17">
        <v>0</v>
      </c>
      <c r="X23" s="17">
        <v>0</v>
      </c>
      <c r="Y23" s="13">
        <v>0</v>
      </c>
      <c r="Z23" s="17">
        <v>0</v>
      </c>
      <c r="AA23" s="17">
        <v>0</v>
      </c>
      <c r="AB23" s="13">
        <v>0</v>
      </c>
      <c r="AC23" s="17">
        <v>0</v>
      </c>
      <c r="AD23" s="17">
        <v>0</v>
      </c>
      <c r="AE23" s="12">
        <v>0</v>
      </c>
      <c r="AF23" s="17">
        <v>0</v>
      </c>
      <c r="AG23" s="17">
        <v>0</v>
      </c>
      <c r="AH23" s="12">
        <v>0</v>
      </c>
    </row>
    <row r="24" spans="1:34">
      <c r="A24" s="2">
        <v>2</v>
      </c>
      <c r="B24" s="3" t="s">
        <v>32</v>
      </c>
      <c r="C24" s="17">
        <v>151</v>
      </c>
      <c r="D24" s="17">
        <v>32</v>
      </c>
      <c r="E24" s="18">
        <v>151</v>
      </c>
      <c r="F24" s="14">
        <f t="shared" si="0"/>
        <v>21.192052980132452</v>
      </c>
      <c r="G24" s="17">
        <v>70</v>
      </c>
      <c r="H24" s="17">
        <v>8</v>
      </c>
      <c r="I24" s="18">
        <v>70</v>
      </c>
      <c r="J24" s="14">
        <f t="shared" si="1"/>
        <v>11.428571428571429</v>
      </c>
      <c r="K24" s="14">
        <v>8</v>
      </c>
      <c r="L24" s="14">
        <v>11</v>
      </c>
      <c r="M24" s="14">
        <v>0</v>
      </c>
      <c r="N24" s="17">
        <v>0</v>
      </c>
      <c r="O24" s="18">
        <v>0</v>
      </c>
      <c r="P24" s="12">
        <f t="shared" si="2"/>
        <v>0</v>
      </c>
      <c r="Q24" s="17">
        <v>500</v>
      </c>
      <c r="R24" s="17">
        <v>500</v>
      </c>
      <c r="S24" s="12">
        <f t="shared" si="3"/>
        <v>0</v>
      </c>
      <c r="T24" s="17">
        <v>0</v>
      </c>
      <c r="U24" s="17">
        <v>0</v>
      </c>
      <c r="V24" s="13">
        <v>0</v>
      </c>
      <c r="W24" s="17">
        <v>0</v>
      </c>
      <c r="X24" s="17">
        <v>0</v>
      </c>
      <c r="Y24" s="13">
        <v>0</v>
      </c>
      <c r="Z24" s="17">
        <v>0</v>
      </c>
      <c r="AA24" s="18">
        <v>0</v>
      </c>
      <c r="AB24" s="13" t="e">
        <f t="shared" si="6"/>
        <v>#DIV/0!</v>
      </c>
      <c r="AC24" s="17">
        <v>3</v>
      </c>
      <c r="AD24" s="17">
        <v>5</v>
      </c>
      <c r="AE24" s="12">
        <f t="shared" si="7"/>
        <v>60</v>
      </c>
      <c r="AF24" s="17">
        <v>3</v>
      </c>
      <c r="AG24" s="17">
        <v>5</v>
      </c>
      <c r="AH24" s="12">
        <f t="shared" ref="AH24:AH26" si="21">AF24/AG24*100</f>
        <v>60</v>
      </c>
    </row>
    <row r="25" spans="1:34">
      <c r="A25" s="2">
        <v>3</v>
      </c>
      <c r="B25" s="3" t="s">
        <v>33</v>
      </c>
      <c r="C25" s="17">
        <v>442</v>
      </c>
      <c r="D25" s="17">
        <v>134</v>
      </c>
      <c r="E25" s="18">
        <v>442</v>
      </c>
      <c r="F25" s="14">
        <f t="shared" si="0"/>
        <v>30.316742081447963</v>
      </c>
      <c r="G25" s="17">
        <v>172</v>
      </c>
      <c r="H25" s="17">
        <v>0</v>
      </c>
      <c r="I25" s="18">
        <v>172</v>
      </c>
      <c r="J25" s="14">
        <f t="shared" si="1"/>
        <v>0</v>
      </c>
      <c r="K25" s="14">
        <v>0</v>
      </c>
      <c r="L25" s="14">
        <v>0</v>
      </c>
      <c r="M25" s="14">
        <v>0</v>
      </c>
      <c r="N25" s="17">
        <v>6169</v>
      </c>
      <c r="O25" s="18">
        <v>6716</v>
      </c>
      <c r="P25" s="12">
        <f t="shared" si="2"/>
        <v>-547</v>
      </c>
      <c r="Q25" s="17">
        <v>667</v>
      </c>
      <c r="R25" s="17">
        <v>616</v>
      </c>
      <c r="S25" s="12">
        <f t="shared" si="3"/>
        <v>51</v>
      </c>
      <c r="T25" s="17">
        <v>783</v>
      </c>
      <c r="U25" s="17">
        <v>1155</v>
      </c>
      <c r="V25" s="13">
        <f t="shared" si="4"/>
        <v>67.79220779220779</v>
      </c>
      <c r="W25" s="17">
        <v>558</v>
      </c>
      <c r="X25" s="17">
        <v>701</v>
      </c>
      <c r="Y25" s="13">
        <f t="shared" si="5"/>
        <v>79.600570613409417</v>
      </c>
      <c r="Z25" s="17">
        <v>66</v>
      </c>
      <c r="AA25" s="18">
        <v>62</v>
      </c>
      <c r="AB25" s="13">
        <v>171</v>
      </c>
      <c r="AC25" s="17">
        <v>171</v>
      </c>
      <c r="AD25" s="17">
        <v>91</v>
      </c>
      <c r="AE25" s="12">
        <f t="shared" si="7"/>
        <v>187.91208791208791</v>
      </c>
      <c r="AF25" s="17">
        <v>171</v>
      </c>
      <c r="AG25" s="17">
        <v>91</v>
      </c>
      <c r="AH25" s="12">
        <f t="shared" si="21"/>
        <v>187.91208791208791</v>
      </c>
    </row>
    <row r="26" spans="1:34">
      <c r="A26" s="2">
        <v>4</v>
      </c>
      <c r="B26" s="3" t="s">
        <v>35</v>
      </c>
      <c r="C26" s="17">
        <v>148</v>
      </c>
      <c r="D26" s="17">
        <v>148</v>
      </c>
      <c r="E26" s="16">
        <v>134</v>
      </c>
      <c r="F26" s="14">
        <f t="shared" si="0"/>
        <v>110.44776119402985</v>
      </c>
      <c r="G26" s="17">
        <v>68</v>
      </c>
      <c r="H26" s="17">
        <v>85</v>
      </c>
      <c r="I26" s="16">
        <v>68</v>
      </c>
      <c r="J26" s="14">
        <f t="shared" si="1"/>
        <v>125</v>
      </c>
      <c r="K26" s="14">
        <v>0</v>
      </c>
      <c r="L26" s="14">
        <v>0</v>
      </c>
      <c r="M26" s="14">
        <v>0</v>
      </c>
      <c r="N26" s="17">
        <v>4757</v>
      </c>
      <c r="O26" s="16">
        <v>4090</v>
      </c>
      <c r="P26" s="12">
        <f t="shared" si="2"/>
        <v>667</v>
      </c>
      <c r="Q26" s="16">
        <v>0</v>
      </c>
      <c r="R26" s="16">
        <v>0</v>
      </c>
      <c r="S26" s="12">
        <f t="shared" si="3"/>
        <v>0</v>
      </c>
      <c r="T26" s="17">
        <v>333</v>
      </c>
      <c r="U26" s="16">
        <v>270</v>
      </c>
      <c r="V26" s="13">
        <f t="shared" si="4"/>
        <v>123.33333333333334</v>
      </c>
      <c r="W26" s="17">
        <v>275</v>
      </c>
      <c r="X26" s="17">
        <v>212</v>
      </c>
      <c r="Y26" s="13">
        <f t="shared" si="5"/>
        <v>129.71698113207549</v>
      </c>
      <c r="Z26" s="17">
        <v>0</v>
      </c>
      <c r="AA26" s="16">
        <v>0</v>
      </c>
      <c r="AB26" s="13">
        <v>0</v>
      </c>
      <c r="AC26" s="17">
        <v>6</v>
      </c>
      <c r="AD26" s="17">
        <v>5</v>
      </c>
      <c r="AE26" s="12">
        <f t="shared" si="7"/>
        <v>120</v>
      </c>
      <c r="AF26" s="17">
        <v>6</v>
      </c>
      <c r="AG26" s="17">
        <v>5</v>
      </c>
      <c r="AH26" s="12">
        <f t="shared" si="21"/>
        <v>120</v>
      </c>
    </row>
    <row r="27" spans="1:34">
      <c r="A27" s="2" t="s">
        <v>3</v>
      </c>
      <c r="B27" s="3" t="s">
        <v>18</v>
      </c>
      <c r="C27" s="16">
        <f>SUM(C23:C26)</f>
        <v>753</v>
      </c>
      <c r="D27" s="16">
        <f>SUM(D23:D26)</f>
        <v>322</v>
      </c>
      <c r="E27" s="16">
        <f>SUM(E23:E26)</f>
        <v>739</v>
      </c>
      <c r="F27" s="14">
        <f t="shared" si="0"/>
        <v>43.572395128552103</v>
      </c>
      <c r="G27" s="16">
        <f>SUM(G23:G26)</f>
        <v>319</v>
      </c>
      <c r="H27" s="16">
        <f>SUM(H23:H26)</f>
        <v>99</v>
      </c>
      <c r="I27" s="16">
        <f>SUM(I23:I26)</f>
        <v>319</v>
      </c>
      <c r="J27" s="14">
        <f t="shared" si="1"/>
        <v>31.03448275862069</v>
      </c>
      <c r="K27" s="16">
        <f>SUM(K23:K26)</f>
        <v>14</v>
      </c>
      <c r="L27" s="16">
        <f>SUM(L23:L26)</f>
        <v>20</v>
      </c>
      <c r="M27" s="14">
        <v>0</v>
      </c>
      <c r="N27" s="18">
        <v>5812</v>
      </c>
      <c r="O27" s="18">
        <v>5041</v>
      </c>
      <c r="P27" s="12">
        <f t="shared" si="2"/>
        <v>771</v>
      </c>
      <c r="Q27" s="17">
        <v>562</v>
      </c>
      <c r="R27" s="17">
        <v>557</v>
      </c>
      <c r="S27" s="12">
        <f t="shared" si="3"/>
        <v>5</v>
      </c>
      <c r="T27" s="17">
        <f>SUM(T23:T26)</f>
        <v>1116</v>
      </c>
      <c r="U27" s="17">
        <f>SUM(U23:U26)</f>
        <v>1425</v>
      </c>
      <c r="V27" s="13">
        <f t="shared" si="4"/>
        <v>78.315789473684205</v>
      </c>
      <c r="W27" s="17">
        <f>SUM(W23:W26)</f>
        <v>833</v>
      </c>
      <c r="X27" s="17">
        <f>SUM(X23:X26)</f>
        <v>913</v>
      </c>
      <c r="Y27" s="13">
        <f t="shared" si="5"/>
        <v>91.237677984665936</v>
      </c>
      <c r="Z27" s="17">
        <f>SUM(Z23:Z26)</f>
        <v>66</v>
      </c>
      <c r="AA27" s="17">
        <f>SUM(AA23:AA26)</f>
        <v>62</v>
      </c>
      <c r="AB27" s="13">
        <f t="shared" si="6"/>
        <v>106.45161290322579</v>
      </c>
      <c r="AC27" s="17">
        <f>SUM(AC23:AC26)</f>
        <v>180</v>
      </c>
      <c r="AD27" s="17">
        <f>SUM(AD23:AD26)</f>
        <v>101</v>
      </c>
      <c r="AE27" s="12">
        <f t="shared" si="7"/>
        <v>178.21782178217822</v>
      </c>
      <c r="AF27" s="17">
        <f>SUM(AF23:AF26)</f>
        <v>180</v>
      </c>
      <c r="AG27" s="17">
        <f>SUM(AG23:AG26)</f>
        <v>101</v>
      </c>
      <c r="AH27" s="12">
        <f t="shared" ref="AH27:AH28" si="22">AF27/AG27*100</f>
        <v>178.21782178217822</v>
      </c>
    </row>
    <row r="28" spans="1:34" ht="38.25">
      <c r="A28" s="2"/>
      <c r="B28" s="9" t="s">
        <v>5</v>
      </c>
      <c r="C28" s="16">
        <f>C21+C27</f>
        <v>21658</v>
      </c>
      <c r="D28" s="16">
        <f>D21+D27</f>
        <v>18670</v>
      </c>
      <c r="E28" s="16">
        <f>E21+E27</f>
        <v>21644</v>
      </c>
      <c r="F28" s="14">
        <f t="shared" si="0"/>
        <v>86.259471447052306</v>
      </c>
      <c r="G28" s="16">
        <f>G21+G27</f>
        <v>7420</v>
      </c>
      <c r="H28" s="16">
        <f>H21+H27</f>
        <v>6946</v>
      </c>
      <c r="I28" s="16">
        <f>I21+I27</f>
        <v>7420</v>
      </c>
      <c r="J28" s="14">
        <f t="shared" si="1"/>
        <v>93.611859838274938</v>
      </c>
      <c r="K28" s="16">
        <f>K21+K27</f>
        <v>696</v>
      </c>
      <c r="L28" s="16">
        <f>L21+L27</f>
        <v>681</v>
      </c>
      <c r="M28" s="14">
        <v>0</v>
      </c>
      <c r="N28" s="16">
        <v>5441</v>
      </c>
      <c r="O28" s="16">
        <v>5785</v>
      </c>
      <c r="P28" s="12">
        <f t="shared" si="2"/>
        <v>-344</v>
      </c>
      <c r="Q28" s="16">
        <v>605</v>
      </c>
      <c r="R28" s="16">
        <v>605</v>
      </c>
      <c r="S28" s="12">
        <f t="shared" si="3"/>
        <v>0</v>
      </c>
      <c r="T28" s="16">
        <f>T21+T27</f>
        <v>36074</v>
      </c>
      <c r="U28" s="16">
        <f>U21+U27</f>
        <v>38953</v>
      </c>
      <c r="V28" s="13">
        <f t="shared" si="4"/>
        <v>92.609041665597005</v>
      </c>
      <c r="W28" s="16">
        <f>W21+W27</f>
        <v>31206</v>
      </c>
      <c r="X28" s="16">
        <f>X21+X27</f>
        <v>33440</v>
      </c>
      <c r="Y28" s="13">
        <f t="shared" si="5"/>
        <v>93.319377990430624</v>
      </c>
      <c r="Z28" s="16">
        <f>Z21+Z27</f>
        <v>3707</v>
      </c>
      <c r="AA28" s="16">
        <f>AA21+AA27</f>
        <v>3799</v>
      </c>
      <c r="AB28" s="13">
        <f t="shared" si="6"/>
        <v>97.578310081600421</v>
      </c>
      <c r="AC28" s="16">
        <f>AC21+AC27</f>
        <v>4283</v>
      </c>
      <c r="AD28" s="16">
        <f>AD21+AD27</f>
        <v>4571</v>
      </c>
      <c r="AE28" s="12">
        <f t="shared" si="7"/>
        <v>93.699409319623712</v>
      </c>
      <c r="AF28" s="16">
        <f>AF21+AF27</f>
        <v>3303</v>
      </c>
      <c r="AG28" s="16">
        <f>AG21+AG27</f>
        <v>3761</v>
      </c>
      <c r="AH28" s="12">
        <f t="shared" si="22"/>
        <v>87.822387662855633</v>
      </c>
    </row>
  </sheetData>
  <mergeCells count="54">
    <mergeCell ref="HU1:HW1"/>
    <mergeCell ref="IH1:IJ1"/>
    <mergeCell ref="IV1:IX1"/>
    <mergeCell ref="GF1:GH1"/>
    <mergeCell ref="GT1:GV1"/>
    <mergeCell ref="HH1:HI1"/>
    <mergeCell ref="A3:A5"/>
    <mergeCell ref="B3:B5"/>
    <mergeCell ref="AD4:AD5"/>
    <mergeCell ref="AE4:AE5"/>
    <mergeCell ref="C3:F3"/>
    <mergeCell ref="C4:E4"/>
    <mergeCell ref="Y4:Y5"/>
    <mergeCell ref="AG4:AG5"/>
    <mergeCell ref="AH4:AH5"/>
    <mergeCell ref="Q3:S3"/>
    <mergeCell ref="Q4:Q5"/>
    <mergeCell ref="R4:R5"/>
    <mergeCell ref="S4:S5"/>
    <mergeCell ref="N3:P3"/>
    <mergeCell ref="N4:N5"/>
    <mergeCell ref="O4:O5"/>
    <mergeCell ref="P4:P5"/>
    <mergeCell ref="G4:I4"/>
    <mergeCell ref="M4:M5"/>
    <mergeCell ref="J4:J5"/>
    <mergeCell ref="G3:J3"/>
    <mergeCell ref="Z3:AB3"/>
    <mergeCell ref="Z4:Z5"/>
    <mergeCell ref="AA4:AA5"/>
    <mergeCell ref="AB4:AB5"/>
    <mergeCell ref="AC3:AE3"/>
    <mergeCell ref="AC4:AC5"/>
    <mergeCell ref="AF4:AF5"/>
    <mergeCell ref="U4:U5"/>
    <mergeCell ref="T3:V3"/>
    <mergeCell ref="V4:V5"/>
    <mergeCell ref="AX1:BR1"/>
    <mergeCell ref="AF3:AH3"/>
    <mergeCell ref="W3:Y3"/>
    <mergeCell ref="DO1:EF1"/>
    <mergeCell ref="BS1:CP1"/>
    <mergeCell ref="CQ1:DN1"/>
    <mergeCell ref="EY1:FS1"/>
    <mergeCell ref="C1:Y1"/>
    <mergeCell ref="Z1:AW1"/>
    <mergeCell ref="F4:F5"/>
    <mergeCell ref="K3:M3"/>
    <mergeCell ref="K4:L4"/>
    <mergeCell ref="T4:T5"/>
    <mergeCell ref="W4:W5"/>
    <mergeCell ref="X4:X5"/>
    <mergeCell ref="JM1:JO1"/>
    <mergeCell ref="JI1:JK1"/>
  </mergeCells>
  <phoneticPr fontId="0" type="noConversion"/>
  <printOptions horizontalCentered="1"/>
  <pageMargins left="0.23622047244094491" right="0.23622047244094491" top="0.35433070866141736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 хозяйствам</vt:lpstr>
      <vt:lpstr>'по хозяйствам'!Заголовки_для_печати</vt:lpstr>
    </vt:vector>
  </TitlesOfParts>
  <Company>ГУСХ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Samsonov</dc:creator>
  <cp:lastModifiedBy>Agronom</cp:lastModifiedBy>
  <cp:lastPrinted>2022-01-14T02:01:50Z</cp:lastPrinted>
  <dcterms:created xsi:type="dcterms:W3CDTF">2005-09-20T01:12:06Z</dcterms:created>
  <dcterms:modified xsi:type="dcterms:W3CDTF">2022-01-17T03:18:22Z</dcterms:modified>
</cp:coreProperties>
</file>