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ГНОЗНЫЕ РАСЧЕТЫ НА 2022 год\Райсовет бюджет\"/>
    </mc:Choice>
  </mc:AlternateContent>
  <bookViews>
    <workbookView xWindow="120" yWindow="180" windowWidth="19095" windowHeight="10950" activeTab="4"/>
  </bookViews>
  <sheets>
    <sheet name="Основные параметры " sheetId="10" r:id="rId1"/>
    <sheet name="Собственные доходы " sheetId="2" r:id="rId2"/>
    <sheet name="Безв.пост." sheetId="4" r:id="rId3"/>
    <sheet name="Муниципальные программы" sheetId="8" r:id="rId4"/>
    <sheet name="РАсходы по разделам" sheetId="12" r:id="rId5"/>
  </sheets>
  <definedNames>
    <definedName name="_xlnm.Print_Titles" localSheetId="2">Безв.пост.!$2:$2</definedName>
  </definedNames>
  <calcPr calcId="152511"/>
</workbook>
</file>

<file path=xl/calcChain.xml><?xml version="1.0" encoding="utf-8"?>
<calcChain xmlns="http://schemas.openxmlformats.org/spreadsheetml/2006/main">
  <c r="B5" i="4" l="1"/>
  <c r="D6" i="12" l="1"/>
  <c r="D51" i="12"/>
  <c r="D8" i="4" l="1"/>
  <c r="B5" i="10" l="1"/>
  <c r="C24" i="8"/>
  <c r="D49" i="12"/>
  <c r="D47" i="12"/>
  <c r="D44" i="12"/>
  <c r="D40" i="12"/>
  <c r="D37" i="12"/>
  <c r="D30" i="12"/>
  <c r="D27" i="12"/>
  <c r="D21" i="12"/>
  <c r="D17" i="12"/>
  <c r="D15" i="12"/>
  <c r="D7" i="4"/>
  <c r="D9" i="4"/>
  <c r="C5" i="4"/>
  <c r="C22" i="4"/>
  <c r="B22" i="4"/>
  <c r="D6" i="4"/>
  <c r="D10" i="4"/>
  <c r="D11" i="4"/>
  <c r="D12" i="4"/>
  <c r="D13" i="4"/>
  <c r="D14" i="4"/>
  <c r="D15" i="4"/>
  <c r="D17" i="4"/>
  <c r="D19" i="4"/>
  <c r="D20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C3" i="4"/>
  <c r="B3" i="4"/>
  <c r="D22" i="2"/>
  <c r="D21" i="2"/>
  <c r="D20" i="2"/>
  <c r="D19" i="2"/>
  <c r="D18" i="2"/>
  <c r="D17" i="2"/>
  <c r="D16" i="2"/>
  <c r="C14" i="2"/>
  <c r="D14" i="2" s="1"/>
  <c r="B14" i="2"/>
  <c r="B13" i="2"/>
  <c r="B23" i="2" s="1"/>
  <c r="D12" i="2"/>
  <c r="D11" i="2"/>
  <c r="D10" i="2"/>
  <c r="D9" i="2"/>
  <c r="D8" i="2"/>
  <c r="D7" i="2"/>
  <c r="D6" i="2"/>
  <c r="D5" i="2"/>
  <c r="C4" i="2"/>
  <c r="D4" i="2" s="1"/>
  <c r="B4" i="2"/>
  <c r="D22" i="4" l="1"/>
  <c r="D5" i="4"/>
  <c r="E49" i="12"/>
  <c r="E47" i="12"/>
  <c r="E44" i="12"/>
  <c r="E40" i="12"/>
  <c r="E37" i="12"/>
  <c r="E30" i="12"/>
  <c r="E27" i="12"/>
  <c r="E21" i="12"/>
  <c r="E17" i="12"/>
  <c r="E15" i="12"/>
  <c r="E6" i="12"/>
  <c r="C13" i="2"/>
  <c r="C23" i="2" l="1"/>
  <c r="D23" i="2" s="1"/>
  <c r="D13" i="2"/>
  <c r="D4" i="4" l="1"/>
  <c r="D3" i="4" l="1"/>
</calcChain>
</file>

<file path=xl/sharedStrings.xml><?xml version="1.0" encoding="utf-8"?>
<sst xmlns="http://schemas.openxmlformats.org/spreadsheetml/2006/main" count="266" uniqueCount="202">
  <si>
    <t>Налоговые доходы</t>
  </si>
  <si>
    <t>Неналоговые доходы</t>
  </si>
  <si>
    <t>аренда земли</t>
  </si>
  <si>
    <t>аренда имущества</t>
  </si>
  <si>
    <t>в т.ч.</t>
  </si>
  <si>
    <t>ИТОГО</t>
  </si>
  <si>
    <t>НДФЛ</t>
  </si>
  <si>
    <t>УСН</t>
  </si>
  <si>
    <t>ЕНВД</t>
  </si>
  <si>
    <t>ЕСХН</t>
  </si>
  <si>
    <t>НДПИ</t>
  </si>
  <si>
    <t>Госпошлина</t>
  </si>
  <si>
    <t>Плата за негативное воздействие на окружающую  среду</t>
  </si>
  <si>
    <t>Штрафные санкции</t>
  </si>
  <si>
    <t>Акцизы</t>
  </si>
  <si>
    <t>Доходы от оказания платных услуг</t>
  </si>
  <si>
    <t>Доходы от продажи материальных и нгематериальных активов</t>
  </si>
  <si>
    <t>Налог,взимаемый с применением патентной системы</t>
  </si>
  <si>
    <t>Платежи от государственных и муниципальных унитарных предприятий</t>
  </si>
  <si>
    <t>Безвозмездные поступления</t>
  </si>
  <si>
    <t xml:space="preserve">Дотации бюджетам муниципальных районов на выравнивание бюджетной обеспеченности </t>
  </si>
  <si>
    <t>Субсидии бюджетам муниципальных районов на проектирование, строительство, реконструкцию, капитальный ремонт и ремонт автомобильных дорог общего пользования местного значения</t>
  </si>
  <si>
    <t>Субсидии за счет средств федерального бюджета, краевого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 Алтайского края</t>
  </si>
  <si>
    <t>Субвенции за счет средств федерального бюджета 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Алтайского края,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</si>
  <si>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Субсидии на обеспечение расчетов за топливно-энергетические ресурсы, потребляемые муниципальными учреждениями</t>
  </si>
  <si>
    <t>Субсидии на реализацию мероприятий, направленных на обеспечение стабильного водоснабжения населения Алтайского края</t>
  </si>
  <si>
    <t xml:space="preserve">Субсидии на организацию отдыха и оздоровления детей в рамках государственной программы Алтайского края "Развитие образования в Алтайском крае" </t>
  </si>
  <si>
    <t>Субсидии на софинансирование части расходов местных бюджетов по оплате труда работников муниципальных учреждений</t>
  </si>
  <si>
    <t>Субвенции бюджетам муниципальных районов на осуществление  первичного воинского учета на территориях, где отсутствуют военные  комиссариаты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</si>
  <si>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</si>
  <si>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муниципальных районов на проведение Всероссийской переписи населения 2020 года</t>
  </si>
  <si>
    <t>Межбюджетные трансферты, передаваемые бюджетам  муниципальных районов из бюджетов сельских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</si>
  <si>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на реализацию мероприятий по обеспечению жильем молодых семей</t>
  </si>
  <si>
    <t>Перечень</t>
  </si>
  <si>
    <t>(тыс.руб.)</t>
  </si>
  <si>
    <t xml:space="preserve">№ п/п </t>
  </si>
  <si>
    <t>Наименование муниципальной  программы</t>
  </si>
  <si>
    <t>СУММА</t>
  </si>
  <si>
    <t xml:space="preserve">ИТОГО </t>
  </si>
  <si>
    <t>тыс.руб.</t>
  </si>
  <si>
    <t>Наименование</t>
  </si>
  <si>
    <t>Сумма</t>
  </si>
  <si>
    <t>Налоговые и неналоговые доходы</t>
  </si>
  <si>
    <r>
      <rPr>
        <b/>
        <sz val="14"/>
        <color theme="1"/>
        <rFont val="Times New Roman"/>
        <family val="1"/>
        <charset val="204"/>
      </rPr>
      <t xml:space="preserve">Доходы всего,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в том числе:</t>
    </r>
  </si>
  <si>
    <t>Расходы</t>
  </si>
  <si>
    <t>Доходы от использования имущества, находящегося в государственной и муниципальной собственности</t>
  </si>
  <si>
    <t>Структура собственных доходов</t>
  </si>
  <si>
    <r>
      <t>(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тыс. рублей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)</t>
    </r>
  </si>
  <si>
    <t>Н а и м е н о в а н и е</t>
  </si>
  <si>
    <t>Рз</t>
  </si>
  <si>
    <t>Пр</t>
  </si>
  <si>
    <t>ПРИМЕЧАНИЕ</t>
  </si>
  <si>
    <t>Общегосударственные вопросы</t>
  </si>
  <si>
    <t>01</t>
  </si>
  <si>
    <t>Функционирование высшего должностного лица субъекта РФ и муниципального образования</t>
  </si>
  <si>
    <t>02</t>
  </si>
  <si>
    <t>Содержание главы района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</si>
  <si>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</si>
  <si>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03</t>
  </si>
  <si>
    <t>Компенсационные выплаты депутатам Бийского районного Совета народных депутатов</t>
  </si>
  <si>
    <t>Функционирование Правительства Российской Федерации высших исполнительных органов государственной  власти субъектов Российской Федерации, местных администраций</t>
  </si>
  <si>
    <t>04</t>
  </si>
  <si>
    <t>Содержание администрации Бийского района местный бюджет</t>
  </si>
  <si>
    <t>Судебная система</t>
  </si>
  <si>
    <t>05</t>
  </si>
  <si>
    <t>Составление списков присяжных заседателей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</si>
  <si>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</si>
  <si>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</si>
  <si>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</si>
  <si>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</si>
  <si>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Проведение выборов</t>
  </si>
  <si>
    <t>Резервные фонды</t>
  </si>
  <si>
    <t>11</t>
  </si>
  <si>
    <t>ЧС – 440; мероприятия по предупр.терроризма - 10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</si>
  <si>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</si>
  <si>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</si>
  <si>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</si>
  <si>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</si>
  <si>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ВУС</t>
  </si>
  <si>
    <t>Национальная безопасность и правоохранительная деятельность</t>
  </si>
  <si>
    <t>Гражданская оборона</t>
  </si>
  <si>
    <t>09</t>
  </si>
  <si>
    <t xml:space="preserve">Трансферты поселениям на передан.полномочия - защита населения и территории поселения от чрезвыч. ситуаций природн.и техноген.характера 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</si>
  <si>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</si>
  <si>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</si>
  <si>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</si>
  <si>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</si>
  <si>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преступлений и иных правонарушений в Бийском районе"</t>
  </si>
  <si>
    <t>Национальная экономика</t>
  </si>
  <si>
    <t>Общеэкономические вопросы</t>
  </si>
  <si>
    <t xml:space="preserve">Мероприятия по содействию занятости несовершеннолетних граждан </t>
  </si>
  <si>
    <t>Сельское хозяйство и рыболовство</t>
  </si>
  <si>
    <t>Отлов и содержание безнадзорных животных</t>
  </si>
  <si>
    <t>Дорожное хозяйство (дорожные фонды)</t>
  </si>
  <si>
    <t>Другие вопросы в области национальной экономики</t>
  </si>
  <si>
    <t>12</t>
  </si>
  <si>
    <t>Муниципальная  программа "О поддержке и развитии малого и среднего предпринимательства на  территории муниципального образования Бийский район"</t>
  </si>
  <si>
    <t>Жилищно–коммунальное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</si>
  <si>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</si>
  <si>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</si>
  <si>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</si>
  <si>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</si>
  <si>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</si>
  <si>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</si>
  <si>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Профессиональная подготовка, переподготовка и повышение квалификации
</t>
  </si>
  <si>
    <t>Повышение квалификации пед. работников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</si>
  <si>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</si>
  <si>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</si>
  <si>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</si>
  <si>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08</t>
  </si>
  <si>
    <t>Культура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</si>
  <si>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</si>
  <si>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</si>
  <si>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</si>
  <si>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</si>
  <si>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</si>
  <si>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</si>
  <si>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</si>
  <si>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</si>
  <si>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</si>
  <si>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</si>
  <si>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Оплата процентов по бюджетному кредиту</t>
  </si>
  <si>
    <t>Межбюджетные трансферты бюджетам субъектов РФ и муниципальных образований общего характера</t>
  </si>
  <si>
    <t>Дотации  на выравнивание бюджетной обеспеченности субъектов Российской Федерации и муниципальных  образований</t>
  </si>
  <si>
    <t xml:space="preserve">Дотация на выравнивание с/сов </t>
  </si>
  <si>
    <t>Итого расходов</t>
  </si>
  <si>
    <t>Муниципальная программа "Профилактика преступлений и иных правонарушений в Бийском районе" на 2021-2024 годы</t>
  </si>
  <si>
    <t>Муниципальная программа "Развитие культуры Бийского района" на 2021-2024 годы</t>
  </si>
  <si>
    <t>Муниципальная программа "Газификация муниципального образования Бийский район Алтайского края" на 2021 - 2023 годы</t>
  </si>
  <si>
    <t>Муниципальная  программа "Развитие физической культуры и спорта в Бийском районе" на 2021-2024 годы</t>
  </si>
  <si>
    <t>Муниципальная программа "Формирование законопослушного поведения участников дорожного движения в муниципальном образовании Бийский район" на 2021-2024 годы</t>
  </si>
  <si>
    <t>Муниципальная программа "Доступная среда в Бийском районе" на 2021 - 2025 годы</t>
  </si>
  <si>
    <t>Муниципальная программа "Комплексные меры противодействия злоупотреблению наркотиками и их незаконному обороту в Бийском районе на 2021-2025 годы"</t>
  </si>
  <si>
    <t>Муниципальная программа "О поддержке и развитии малого и среднего предпринимательства на территории муниципального образования Бийский район Алтайского края" на 2021-2025 годы</t>
  </si>
  <si>
    <t>Муниципальная  программа "Развитие дорожного хозяйства Бийского района Алтайского края"  на 2021-2026 годы</t>
  </si>
  <si>
    <t xml:space="preserve">Муниципальная  программа "Развитие образования в Бийском районе" </t>
  </si>
  <si>
    <t>Муниципальная  программа "Укрепление общественного здоровья" на 2021 - 2025 годы</t>
  </si>
  <si>
    <t>Муниципальная программа "Создание условий для эффективного и ответственного управления муниципальными финансами" на 2021-2025 годы</t>
  </si>
  <si>
    <t>Муниципальная программа "Реформирование и модернизация жилищно-коммунального комплекса Бийского района Алтайского края на 2019-2023 г.г."</t>
  </si>
  <si>
    <t>Муниципальная программа "Социальная поддержка граждан Бийского района" на 2021 - 2025 годы</t>
  </si>
  <si>
    <t xml:space="preserve">Муниципальная программа "Улучшение жилищных условий молодых семей в Бийском районе" на 2021-2025 годы </t>
  </si>
  <si>
    <t>Субвенции на  выравнивание бюджетной обеспеченности поселений</t>
  </si>
  <si>
    <t>Субвенции на исполнение государственных полномочий по обращению с животными без владельцев</t>
  </si>
  <si>
    <t>Субвенции на содержание ребенка в семье опекуна (попечителя) и приемной семье, а также вознаграждение, причитающееся  приемному родителю</t>
  </si>
  <si>
    <t>Субвенции на выплату компенсации части родительской платы за присмотр и уход за детьми, осваивающих образовательные программы дошкольного образования в организациях, осуществляющих образовательную деятельность</t>
  </si>
  <si>
    <t>Субвенции на  функционирование административных комиссий при местных администрациях</t>
  </si>
  <si>
    <t xml:space="preserve">Субвенции на функционирование комиссий по делам несовершеннолетних и защите их прав и на организацию и осуществление деятельности по опеке и попечительству над детьми-сиротами и детьми, оставшимися без попечения родителей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</si>
  <si>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</si>
  <si>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 общеобразовательных организациях, обеспечение дополнительного образования детей в  общеобразовательных организациях</t>
  </si>
  <si>
    <t>Субвенции на компенсационные выплаты  на питание обучающимся в муниципальных общеобразовательных  учреждениях, нуждающимся   в социальной поддержке</t>
  </si>
  <si>
    <t>%</t>
  </si>
  <si>
    <t xml:space="preserve">Безвозмездные поступления </t>
  </si>
  <si>
    <t>Основные параметры проекта бюджета на 2022 год</t>
  </si>
  <si>
    <t>Первоначальный план 2021 года</t>
  </si>
  <si>
    <t>Темп роста, 2022/2021</t>
  </si>
  <si>
    <t>2895,3</t>
  </si>
  <si>
    <t>2115</t>
  </si>
  <si>
    <t>259</t>
  </si>
  <si>
    <t>28550</t>
  </si>
  <si>
    <t>4112</t>
  </si>
  <si>
    <t>246</t>
  </si>
  <si>
    <t>1157</t>
  </si>
  <si>
    <t>1575</t>
  </si>
  <si>
    <t>9,6</t>
  </si>
  <si>
    <t>Субсидии на развитие водохозяйственного комплекса (берегоукрепление с. Сростки)</t>
  </si>
  <si>
    <t xml:space="preserve">Субсидии на обеспечение развития и укрепление материально-технической базы муниципальных загородных лагерей отдыха и оздоровления детей в рамках государственной программы Алтайского края "Развитие образования в Алтайском крае" </t>
  </si>
  <si>
    <t>Сумма в решении на 2022 год с учетом изменений</t>
  </si>
  <si>
    <t>3200</t>
  </si>
  <si>
    <t>СУБВЕНЦИИ</t>
  </si>
  <si>
    <t>СУБСИДИИ</t>
  </si>
  <si>
    <t xml:space="preserve">Распределение бюджетных ассигнований по разделам и подразделам классификации расходов районного бюджета  на 2022 год  </t>
  </si>
  <si>
    <t>Содержание финоргана - 6226,9, счетная палата - 750,5</t>
  </si>
  <si>
    <t>Содержание административной комиссии – 256;    содержание комитета по имуществу - 3201,7; прочие мероприятия по содержанию имущества казны, оценка имущ.и т.д. - 1963,7;  содержание ЦБ - 2829,1; трансф.поселениям на передан.полномочия:   в соответствии с жилищным законодательством - 15,0; утверждение генеральных планов поселения - 500,0; помещение участковым - 15; обеспечение безопасности людей на водных объектах - 15;  гашение бюджетного кредита - 1415; опубликование материалов в газете - 1000; предоставление трансфертов поселениям - 1188,3; муниципальная программа "Укрепление общественного здоровья" - 20</t>
  </si>
  <si>
    <t>Трансферты поселениям на передан.полномочия: участие в предупреждении и ликвидации последствий чрезвычайных ситуаций в границах поселения - 50;  Муниципальная программа «Защита населения и территорий от чрезвычайных ситуаций, обеспечение пожарной безопасности и безопасности на водных объектах на территории Бийского района"  - 95; содержание ЕДДС Бийского района - 1674,7</t>
  </si>
  <si>
    <t>Водное хозяйство</t>
  </si>
  <si>
    <t>Берегоукрепление с. Сростки - 1105,3 краевой бюджет; софинансирование районный бюджет 58,2</t>
  </si>
  <si>
    <t>Трансферты поселениям на дорожную деятельность - 4000; муниципальная программа "Формирование законопослушного поведения участников дорожного движения в муниципальном образовании Бийский район"  - 90; муниципальная программа "Развитие дорожного хозяйства Бийского района Алтайского края"  - 21321,5 местный бюджет, 3200 краевой бюджет; участие в проекте поддержки местных инициатив с.Шебалино - 100, с.В-Бехтемир - 100, п.Амурский - 100</t>
  </si>
  <si>
    <t>Трансферты поселениям ЖКХ - 1000; трансферты на обеспечение расчетов за потребленные топливно-энергетические ресурсы - 5000;    ремонт скважин краевой бюджет - 3358 (с.В-Бехтемир);  расходы в сфере ЖКХ (ремонт и содержание объектов коммунального хозяйства) - 1000; расчеты за уголь из резервного запаса Алтайского края (2011-2018 годы) - 4300; создание резервного запаса угля МО Бийский район - 5000; гашение кредиторской задолженности и исполнение судебных решений - 13747,5; программа "Газификация муниципального образования Бийский район Алтайского края" - 1500; развитие водоснабжения, водоотведения и очистки сточных вод с.Сростки - 2319,2; изготовление ПСД, софинансирование расходов - 644,6</t>
  </si>
  <si>
    <t>Трансф.поселениям: на утилизацию бытовых отходов - 900;  на содержание мест захоронения -200,0; участие в проекте поддержки местных инициатив: Освещение п.Восточный - 100, Освещение с.Первомайское - 120, Освещение п.Усть-Катунь - 120; строительство площадок под контейнеры ТКО - 1000</t>
  </si>
  <si>
    <t>Содержание детских дошкольных учреждений -36686,7 местн.бюдж., 73001,0 краевой бюджет,  компенсация за содерж.в дош.учр.детей-инв.и детей, наход.под опекой - 237</t>
  </si>
  <si>
    <t>Содержание общеобразовательных учреждений – 41121,6 местн.бюдж., 279774,0 краев.бюдж.; классное руководство - 23448,0; компенсация на питание школьников – 1479,0;  горячее питание школьников - 19206,7;  ремонт спортзала Первомайская СОШ № 2 - 3615; софинансирование по ремонту учр.образования и сост ПСД - 1500; муниципальная программа "Развитие образования в Бийском районе" (мероприятия) - 140; муниципальная программа "Укрепление общественного здоровья" - 600</t>
  </si>
  <si>
    <t>Содержание учреждений дополнительного образования: ДЮСШ  - 5909,9; ЦВР – 2503,8; Детская школа искусств – 8072,7; муниципальная программа "Развитие образования в Бийском районе" (мероприятия) - 30</t>
  </si>
  <si>
    <t>Муниципальная программа "Развитие образования в Бийском районе"   - летний отдых детей - 500;  летний отдых  краевой бюджет -  1425,8; ремонт лагеря краевой бюджет - 1500</t>
  </si>
  <si>
    <t>Содержание комитета по образованию – 7478,5; содержание  органов опеки и попечительства и комиссии по делам несовершеннолетних – 1339;   муниципальная программа "Развитие образования в Бийском районе" -  285; муниципальная программа "Профилактика терроризма и экстремизма на территории муниципального образования Бийский район" - 10,0; муниципальная программа "Формирование законопослушного поведения участников дорожного движения в муниципальном образовании Бийский район"  - 10; муниципальная программа "Комплексные меры противодеств.злоупотребл. наркотиками и их незакон.обороту в Бийском районе - 30</t>
  </si>
  <si>
    <t xml:space="preserve">Содержание учреждений культуры: МФКЦ - 17397,1; участие в проекте поддержки местных инициатив: ремонт  ДК: с.Енисейское - 150,  с.Ст-Чемровка - 135,4,  с.Стан-бехтемир - 119, с.Большеугренево  - 150 </t>
  </si>
  <si>
    <t>Содержание комитета по культуре –2136,2; хоз.группа культуры - 6489,9; муниципальная программа "Развитие культуры Бийского района" - 435; трансф.по перед.полномоч.: сохр., исп.и популяриз.объектов культурн.наследия - 15, созд. усл. для разв.местн.традиц. народн. худож.творчества - 15; муниципальная программа "Доступная среда в Бийском районе"  - 30;  муниципальная программа "Социальная поддержка граждан" - 47</t>
  </si>
  <si>
    <t>Доплата к пенсии муниципальных служащих</t>
  </si>
  <si>
    <t xml:space="preserve"> Муниципальная  программа "Развитие образования  в Бийском районе" - 345; компенсация затрат граждан на оплату коммунальных услуг с целью непревышения индекса платы за коммунальные услуги - 6000; обесп.жильем молод.семей - 244 районный бюджет, 434,1 краевой бюджет; Муниципальная программа "Социальная поддержка граждан" - 13; Муниципальная программа "Улучшение общественного здоровья" - 20 </t>
  </si>
  <si>
    <t>Выплата  на содержание ребенка в семье опекуна и  приемной семье, а также на вознаграждение приемному родителю - 29934; компенсация части родительской платы за содержание ребенка в образ.организ., реализ. основн.общеобраз.прогр. дошкольн. образ. - 4836</t>
  </si>
  <si>
    <t>Муниципальная программа "Развитие физической культуры и спорта в Бийском районе"  - 350; участие в проекте поддержки местных инициатив:ремонт стадиона с. В-Катунск - 150, спортивная площадка с.Новиково - 120, ремонт  гандбольной площадки с.Усятское - 150, устройство беговой дорожки с.Светлоозерское - 150, спортивная площадка с.Лесное - 120</t>
  </si>
  <si>
    <t>Содержание тренеров по спортивной подготовке (з/плата) - 1624,5; муниципальная программа "Развитие физической культуры и спорта в Бийском районе" - 400</t>
  </si>
  <si>
    <t>Муниципальная программа "Профилактика терроризма и экстремизма на территории муниципального образования Бийский район Алтайского края" на 2022-2026 годы</t>
  </si>
  <si>
    <t>Муниципальная программа "Защита населения и территорий от чрезвычайных ситуаций, обеспечение пожарной безопасности и безопасности на водных объектах на территории Бийского района" на 2022-2026 годы</t>
  </si>
  <si>
    <t>Муниципальная программа «Комплексное развитие сельских территорий муниципального образования Бийский район Алтайского края» на 2021-2026 годы</t>
  </si>
  <si>
    <t>муниципальных  программ, предусмотренных к финансированию,  на 2022 год</t>
  </si>
  <si>
    <t>Субсидии на улучшение жилищных условий граждан на селе</t>
  </si>
  <si>
    <t>Субсидии на создание новых мест в общеобразовательных организациях (ремонт Светлоозерской СОШ)</t>
  </si>
  <si>
    <t>Субсидии на реализацию мероприятий по капитальному ремонту (ремонт Новиковского ДК)</t>
  </si>
  <si>
    <t>Субсидии на реализацию мероприятий по строительству, реконструкции, ремонту и капитальному ремонту объектов теплоснабжения (теплотрасса п.Заря, котельная п.Чуйский)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</si>
  <si>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(ремонт спортзала Первомайская СОШ № 2)</t>
  </si>
  <si>
    <t>Субсидии бюджетам муниципальных районов на развитие водоснабжения, водоотведения и очистки сточных вод (с.Сростки)</t>
  </si>
  <si>
    <t xml:space="preserve">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</si>
</sst>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9">
    <xf numFmtId="0" fontId="0" fillId="0" borderId="0" xfId="0"/>
    <xf numFmtId="0" fontId="2" fillId="0" borderId="1" xfId="0" applyFont="1" applyBorder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4" fillId="0" borderId="1" xfId="0" quotePrefix="1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2" borderId="0" xfId="0" applyFill="1"/>
    <xf numFmtId="164" fontId="4" fillId="2" borderId="0" xfId="0" applyNumberFormat="1" applyFont="1" applyFill="1" applyAlignment="1">
      <alignment horizontal="right" vertical="center"/>
    </xf>
    <xf numFmtId="0" fontId="10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3" fillId="2" borderId="1" xfId="0" applyFont="1" applyFill="1" applyBorder="1" applyAlignment="1">
      <alignment vertical="top"/>
    </xf>
    <xf numFmtId="164" fontId="13" fillId="2" borderId="1" xfId="0" applyNumberFormat="1" applyFont="1" applyFill="1" applyBorder="1" applyAlignment="1">
      <alignment horizontal="center" vertical="top"/>
    </xf>
    <xf numFmtId="164" fontId="0" fillId="2" borderId="0" xfId="0" applyNumberFormat="1" applyFill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16" fillId="0" borderId="0" xfId="0" applyFont="1"/>
    <xf numFmtId="0" fontId="17" fillId="0" borderId="0" xfId="0" applyFont="1"/>
    <xf numFmtId="0" fontId="17" fillId="2" borderId="0" xfId="0" applyFont="1" applyFill="1"/>
    <xf numFmtId="0" fontId="18" fillId="0" borderId="0" xfId="0" applyFont="1"/>
    <xf numFmtId="0" fontId="13" fillId="0" borderId="1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vertical="top" wrapText="1"/>
    </xf>
    <xf numFmtId="0" fontId="14" fillId="0" borderId="5" xfId="0" applyFont="1" applyBorder="1" applyAlignment="1">
      <alignment vertical="center"/>
    </xf>
    <xf numFmtId="49" fontId="14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center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2" fontId="17" fillId="2" borderId="0" xfId="0" applyNumberFormat="1" applyFont="1" applyFill="1"/>
    <xf numFmtId="164" fontId="0" fillId="0" borderId="0" xfId="0" applyNumberFormat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 wrapText="1"/>
    </xf>
    <xf numFmtId="0" fontId="21" fillId="0" borderId="0" xfId="0" applyFont="1"/>
    <xf numFmtId="2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2" fontId="14" fillId="4" borderId="4" xfId="0" applyNumberFormat="1" applyFont="1" applyFill="1" applyBorder="1" applyAlignment="1">
      <alignment vertical="top"/>
    </xf>
    <xf numFmtId="2" fontId="14" fillId="4" borderId="1" xfId="0" applyNumberFormat="1" applyFont="1" applyFill="1" applyBorder="1" applyAlignment="1">
      <alignment vertical="top" wrapText="1"/>
    </xf>
    <xf numFmtId="2" fontId="14" fillId="4" borderId="1" xfId="0" applyNumberFormat="1" applyFont="1" applyFill="1" applyBorder="1" applyAlignment="1">
      <alignment vertical="top"/>
    </xf>
    <xf numFmtId="0" fontId="18" fillId="0" borderId="1" xfId="0" applyFont="1" applyBorder="1"/>
    <xf numFmtId="0" fontId="22" fillId="0" borderId="1" xfId="0" applyFont="1" applyBorder="1" applyAlignment="1">
      <alignment horizontal="left" vertical="center" readingOrder="1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8" fillId="2" borderId="6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8.75" x14ac:dyDescent="0.3"/>
  <cols>
    <col min="1" max="1" width="48.28515625" style="2" customWidth="1"/>
    <col min="2" max="2" width="17.140625" style="2" customWidth="1"/>
  </cols>
  <sheetData>
    <row r="1" spans="1:2" ht="27" customHeight="1" x14ac:dyDescent="0.25">
      <c r="A1" s="113" t="s">
        <v>152</v>
      </c>
      <c r="B1" s="113"/>
    </row>
    <row r="3" spans="1:2" x14ac:dyDescent="0.3">
      <c r="B3" s="56" t="s">
        <v>39</v>
      </c>
    </row>
    <row r="4" spans="1:2" ht="22.9" customHeight="1" x14ac:dyDescent="0.25">
      <c r="A4" s="58" t="s">
        <v>40</v>
      </c>
      <c r="B4" s="58" t="s">
        <v>41</v>
      </c>
    </row>
    <row r="5" spans="1:2" ht="37.5" x14ac:dyDescent="0.25">
      <c r="A5" s="3" t="s">
        <v>43</v>
      </c>
      <c r="B5" s="57">
        <f>B6+B7</f>
        <v>715708.3</v>
      </c>
    </row>
    <row r="6" spans="1:2" ht="28.9" customHeight="1" x14ac:dyDescent="0.25">
      <c r="A6" s="10" t="s">
        <v>42</v>
      </c>
      <c r="B6" s="10">
        <v>228191.5</v>
      </c>
    </row>
    <row r="7" spans="1:2" ht="28.9" customHeight="1" x14ac:dyDescent="0.25">
      <c r="A7" s="10" t="s">
        <v>19</v>
      </c>
      <c r="B7" s="10">
        <v>487516.8</v>
      </c>
    </row>
    <row r="8" spans="1:2" ht="28.9" customHeight="1" x14ac:dyDescent="0.25">
      <c r="A8" s="15" t="s">
        <v>44</v>
      </c>
      <c r="B8" s="15">
        <v>715708.3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workbookViewId="0">
      <selection activeCell="C4" sqref="C4"/>
    </sheetView>
  </sheetViews>
  <sheetFormatPr defaultRowHeight="18.75" x14ac:dyDescent="0.3"/>
  <cols>
    <col min="1" max="1" width="46.85546875" style="2" customWidth="1"/>
    <col min="2" max="2" width="19.7109375" style="2" customWidth="1"/>
    <col min="3" max="3" width="19.140625" style="2" customWidth="1"/>
    <col min="4" max="4" width="14.140625" customWidth="1"/>
  </cols>
  <sheetData>
    <row r="1" spans="1:6" ht="20.25" x14ac:dyDescent="0.3">
      <c r="A1" s="114" t="s">
        <v>46</v>
      </c>
      <c r="B1" s="114"/>
      <c r="C1" s="114"/>
      <c r="D1" s="114"/>
    </row>
    <row r="3" spans="1:6" ht="56.25" x14ac:dyDescent="0.3">
      <c r="A3" s="1"/>
      <c r="B3" s="17" t="s">
        <v>153</v>
      </c>
      <c r="C3" s="17" t="s">
        <v>201</v>
      </c>
      <c r="D3" s="16" t="s">
        <v>154</v>
      </c>
    </row>
    <row r="4" spans="1:6" ht="20.45" customHeight="1" x14ac:dyDescent="0.25">
      <c r="A4" s="4" t="s">
        <v>0</v>
      </c>
      <c r="B4" s="5">
        <f>B5+B6+B7+B8+B9+B10+B11+B12</f>
        <v>172416.5</v>
      </c>
      <c r="C4" s="5">
        <f>C5+C6+C7+C8+C9+C10+C11+C12</f>
        <v>202626.5</v>
      </c>
      <c r="D4" s="38">
        <f>C4/B4*100</f>
        <v>117.52152491205888</v>
      </c>
      <c r="F4" s="93"/>
    </row>
    <row r="5" spans="1:6" x14ac:dyDescent="0.25">
      <c r="A5" s="6" t="s">
        <v>6</v>
      </c>
      <c r="B5" s="7">
        <v>123364</v>
      </c>
      <c r="C5" s="7">
        <v>137572</v>
      </c>
      <c r="D5" s="39">
        <f t="shared" ref="D5:D23" si="0">C5/B5*100</f>
        <v>111.51713627962776</v>
      </c>
    </row>
    <row r="6" spans="1:6" x14ac:dyDescent="0.25">
      <c r="A6" s="8" t="s">
        <v>7</v>
      </c>
      <c r="B6" s="9">
        <v>14278</v>
      </c>
      <c r="C6" s="9">
        <v>22300</v>
      </c>
      <c r="D6" s="39">
        <f t="shared" si="0"/>
        <v>156.18433954335339</v>
      </c>
    </row>
    <row r="7" spans="1:6" x14ac:dyDescent="0.25">
      <c r="A7" s="8" t="s">
        <v>8</v>
      </c>
      <c r="B7" s="9">
        <v>1408</v>
      </c>
      <c r="C7" s="9"/>
      <c r="D7" s="39">
        <f t="shared" si="0"/>
        <v>0</v>
      </c>
    </row>
    <row r="8" spans="1:6" x14ac:dyDescent="0.25">
      <c r="A8" s="8" t="s">
        <v>9</v>
      </c>
      <c r="B8" s="9">
        <v>5806</v>
      </c>
      <c r="C8" s="9">
        <v>8785</v>
      </c>
      <c r="D8" s="39">
        <f t="shared" si="0"/>
        <v>151.30899069927662</v>
      </c>
    </row>
    <row r="9" spans="1:6" ht="35.450000000000003" customHeight="1" x14ac:dyDescent="0.25">
      <c r="A9" s="8" t="s">
        <v>17</v>
      </c>
      <c r="B9" s="9">
        <v>190</v>
      </c>
      <c r="C9" s="9">
        <v>4920</v>
      </c>
      <c r="D9" s="39">
        <f t="shared" si="0"/>
        <v>2589.4736842105262</v>
      </c>
    </row>
    <row r="10" spans="1:6" x14ac:dyDescent="0.25">
      <c r="A10" s="3" t="s">
        <v>10</v>
      </c>
      <c r="B10" s="9">
        <v>3034</v>
      </c>
      <c r="C10" s="9">
        <v>3214</v>
      </c>
      <c r="D10" s="39">
        <f t="shared" si="0"/>
        <v>105.932762030323</v>
      </c>
    </row>
    <row r="11" spans="1:6" x14ac:dyDescent="0.25">
      <c r="A11" s="3" t="s">
        <v>11</v>
      </c>
      <c r="B11" s="9">
        <v>107</v>
      </c>
      <c r="C11" s="9">
        <v>124</v>
      </c>
      <c r="D11" s="39">
        <f t="shared" si="0"/>
        <v>115.88785046728971</v>
      </c>
    </row>
    <row r="12" spans="1:6" x14ac:dyDescent="0.25">
      <c r="A12" s="10" t="s">
        <v>14</v>
      </c>
      <c r="B12" s="9">
        <v>24229.5</v>
      </c>
      <c r="C12" s="9">
        <v>25711.5</v>
      </c>
      <c r="D12" s="39">
        <f t="shared" si="0"/>
        <v>106.11651086485483</v>
      </c>
    </row>
    <row r="13" spans="1:6" ht="22.15" customHeight="1" x14ac:dyDescent="0.25">
      <c r="A13" s="11" t="s">
        <v>1</v>
      </c>
      <c r="B13" s="12">
        <f>B14+B18+B19+B20+B21+B22</f>
        <v>30246</v>
      </c>
      <c r="C13" s="12">
        <f>C14+C18+C19+C20+C21+C22</f>
        <v>25565</v>
      </c>
      <c r="D13" s="38">
        <f t="shared" si="0"/>
        <v>84.523573365073062</v>
      </c>
      <c r="F13" s="93"/>
    </row>
    <row r="14" spans="1:6" ht="55.9" customHeight="1" x14ac:dyDescent="0.25">
      <c r="A14" s="3" t="s">
        <v>45</v>
      </c>
      <c r="B14" s="9">
        <f>B16+B17</f>
        <v>22302</v>
      </c>
      <c r="C14" s="9">
        <f>C16+C17</f>
        <v>22311</v>
      </c>
      <c r="D14" s="39">
        <f t="shared" si="0"/>
        <v>100.04035512510087</v>
      </c>
    </row>
    <row r="15" spans="1:6" x14ac:dyDescent="0.25">
      <c r="A15" s="13" t="s">
        <v>4</v>
      </c>
      <c r="B15" s="9"/>
      <c r="C15" s="9"/>
      <c r="D15" s="39"/>
    </row>
    <row r="16" spans="1:6" ht="16.899999999999999" customHeight="1" x14ac:dyDescent="0.25">
      <c r="A16" s="13" t="s">
        <v>2</v>
      </c>
      <c r="B16" s="9">
        <v>21900</v>
      </c>
      <c r="C16" s="9">
        <v>22000</v>
      </c>
      <c r="D16" s="39">
        <f>C16/B16*100</f>
        <v>100.4566210045662</v>
      </c>
    </row>
    <row r="17" spans="1:4" x14ac:dyDescent="0.25">
      <c r="A17" s="13" t="s">
        <v>3</v>
      </c>
      <c r="B17" s="9">
        <v>402</v>
      </c>
      <c r="C17" s="9">
        <v>311</v>
      </c>
      <c r="D17" s="39">
        <f t="shared" si="0"/>
        <v>77.363184079601993</v>
      </c>
    </row>
    <row r="18" spans="1:4" ht="38.450000000000003" customHeight="1" x14ac:dyDescent="0.25">
      <c r="A18" s="3" t="s">
        <v>18</v>
      </c>
      <c r="B18" s="9">
        <v>3</v>
      </c>
      <c r="C18" s="9">
        <v>3</v>
      </c>
      <c r="D18" s="39">
        <f t="shared" si="0"/>
        <v>100</v>
      </c>
    </row>
    <row r="19" spans="1:4" ht="37.9" customHeight="1" x14ac:dyDescent="0.25">
      <c r="A19" s="3" t="s">
        <v>12</v>
      </c>
      <c r="B19" s="9">
        <v>209</v>
      </c>
      <c r="C19" s="9">
        <v>430</v>
      </c>
      <c r="D19" s="39">
        <f t="shared" si="0"/>
        <v>205.74162679425837</v>
      </c>
    </row>
    <row r="20" spans="1:4" ht="20.45" customHeight="1" x14ac:dyDescent="0.25">
      <c r="A20" s="3" t="s">
        <v>13</v>
      </c>
      <c r="B20" s="9">
        <v>193</v>
      </c>
      <c r="C20" s="9">
        <v>100</v>
      </c>
      <c r="D20" s="39">
        <f t="shared" si="0"/>
        <v>51.813471502590666</v>
      </c>
    </row>
    <row r="21" spans="1:4" ht="21" customHeight="1" x14ac:dyDescent="0.25">
      <c r="A21" s="3" t="s">
        <v>15</v>
      </c>
      <c r="B21" s="9">
        <v>2639</v>
      </c>
      <c r="C21" s="9">
        <v>721</v>
      </c>
      <c r="D21" s="39">
        <f t="shared" si="0"/>
        <v>27.320954907161806</v>
      </c>
    </row>
    <row r="22" spans="1:4" ht="39" customHeight="1" x14ac:dyDescent="0.25">
      <c r="A22" s="14" t="s">
        <v>16</v>
      </c>
      <c r="B22" s="9">
        <v>4900</v>
      </c>
      <c r="C22" s="9">
        <v>2000</v>
      </c>
      <c r="D22" s="39">
        <f t="shared" si="0"/>
        <v>40.816326530612244</v>
      </c>
    </row>
    <row r="23" spans="1:4" ht="22.9" customHeight="1" x14ac:dyDescent="0.25">
      <c r="A23" s="15" t="s">
        <v>5</v>
      </c>
      <c r="B23" s="12">
        <f>B13+B4</f>
        <v>202662.5</v>
      </c>
      <c r="C23" s="12">
        <f>C13+C4</f>
        <v>228191.5</v>
      </c>
      <c r="D23" s="38">
        <f t="shared" si="0"/>
        <v>112.5968050329982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A2" sqref="A2:D21"/>
    </sheetView>
  </sheetViews>
  <sheetFormatPr defaultRowHeight="15.75" x14ac:dyDescent="0.25"/>
  <cols>
    <col min="1" max="1" width="66.7109375" customWidth="1"/>
    <col min="2" max="2" width="13.7109375" customWidth="1"/>
    <col min="3" max="3" width="15.28515625" customWidth="1"/>
    <col min="4" max="4" width="9.42578125" style="102" bestFit="1" customWidth="1"/>
  </cols>
  <sheetData>
    <row r="1" spans="1:4" ht="33.6" customHeight="1" x14ac:dyDescent="0.25">
      <c r="A1" s="115" t="s">
        <v>151</v>
      </c>
      <c r="B1" s="115"/>
      <c r="C1" s="115"/>
      <c r="D1" s="115"/>
    </row>
    <row r="2" spans="1:4" ht="78.75" x14ac:dyDescent="0.25">
      <c r="A2" s="18"/>
      <c r="B2" s="19" t="s">
        <v>153</v>
      </c>
      <c r="C2" s="19" t="s">
        <v>166</v>
      </c>
      <c r="D2" s="99" t="s">
        <v>150</v>
      </c>
    </row>
    <row r="3" spans="1:4" ht="26.45" customHeight="1" x14ac:dyDescent="0.25">
      <c r="A3" s="29" t="s">
        <v>19</v>
      </c>
      <c r="B3" s="97">
        <f>B4+B6+B7+B9+B10+B11+B12+B13+B14+B15+B17+B19+B20+B21+B23+B24+B25+B26+B27+B28+B29+B30+B31+B32+B33+B34+B35+B36</f>
        <v>545994</v>
      </c>
      <c r="C3" s="97">
        <f>C4+C6+C7+C9+C10+C11+C12+C13+C14+C15+C17+C19+C20+C21+C23+C24+C25+C26+C27+C28+C29+C30+C31+C32+C33+C34+C35+C36+C16+C18</f>
        <v>487516.8</v>
      </c>
      <c r="D3" s="100">
        <f>C3/B3*100</f>
        <v>89.289772415081487</v>
      </c>
    </row>
    <row r="4" spans="1:4" ht="36" customHeight="1" x14ac:dyDescent="0.25">
      <c r="A4" s="20" t="s">
        <v>20</v>
      </c>
      <c r="B4" s="31">
        <v>2962</v>
      </c>
      <c r="C4" s="59">
        <v>4023.8</v>
      </c>
      <c r="D4" s="101">
        <f t="shared" ref="D4:D36" si="0">C4/B4*100</f>
        <v>135.84740040513168</v>
      </c>
    </row>
    <row r="5" spans="1:4" s="96" customFormat="1" ht="18" customHeight="1" x14ac:dyDescent="0.25">
      <c r="A5" s="106" t="s">
        <v>169</v>
      </c>
      <c r="B5" s="95">
        <f>B6+B7+B9+B10+B11+B12+B13+B14+B15+B16+B17+B18+B19+B20+B21+B8</f>
        <v>186500.5</v>
      </c>
      <c r="C5" s="95">
        <f>C6+C7+C9+C10+C11+C12+C13+C14+C15+C16+C17+C18+C19+C20+C21</f>
        <v>87042.900000000009</v>
      </c>
      <c r="D5" s="100">
        <f t="shared" si="0"/>
        <v>46.671671121525151</v>
      </c>
    </row>
    <row r="6" spans="1:4" s="105" customFormat="1" ht="63" x14ac:dyDescent="0.25">
      <c r="A6" s="21" t="s">
        <v>21</v>
      </c>
      <c r="B6" s="31">
        <v>3275</v>
      </c>
      <c r="C6" s="32" t="s">
        <v>167</v>
      </c>
      <c r="D6" s="101">
        <f t="shared" si="0"/>
        <v>97.70992366412213</v>
      </c>
    </row>
    <row r="7" spans="1:4" ht="31.5" x14ac:dyDescent="0.25">
      <c r="A7" s="21" t="s">
        <v>32</v>
      </c>
      <c r="B7" s="31">
        <v>1252.8</v>
      </c>
      <c r="C7" s="59">
        <v>434.1</v>
      </c>
      <c r="D7" s="101">
        <f t="shared" si="0"/>
        <v>34.650383141762454</v>
      </c>
    </row>
    <row r="8" spans="1:4" ht="18" customHeight="1" x14ac:dyDescent="0.25">
      <c r="A8" s="112" t="s">
        <v>195</v>
      </c>
      <c r="B8" s="31">
        <v>1655.8</v>
      </c>
      <c r="C8" s="59"/>
      <c r="D8" s="101">
        <f t="shared" si="0"/>
        <v>0</v>
      </c>
    </row>
    <row r="9" spans="1:4" ht="47.25" x14ac:dyDescent="0.25">
      <c r="A9" s="23" t="s">
        <v>200</v>
      </c>
      <c r="B9" s="31">
        <v>500</v>
      </c>
      <c r="C9" s="59">
        <v>2319.1999999999998</v>
      </c>
      <c r="D9" s="101">
        <f t="shared" si="0"/>
        <v>463.84</v>
      </c>
    </row>
    <row r="10" spans="1:4" ht="63" x14ac:dyDescent="0.25">
      <c r="A10" s="22" t="s">
        <v>22</v>
      </c>
      <c r="B10" s="60">
        <v>18253.900000000001</v>
      </c>
      <c r="C10" s="59">
        <v>19206.7</v>
      </c>
      <c r="D10" s="101">
        <f t="shared" si="0"/>
        <v>105.21970647368508</v>
      </c>
    </row>
    <row r="11" spans="1:4" ht="126" x14ac:dyDescent="0.25">
      <c r="A11" s="23" t="s">
        <v>23</v>
      </c>
      <c r="B11" s="61">
        <v>22819</v>
      </c>
      <c r="C11" s="59">
        <v>23448</v>
      </c>
      <c r="D11" s="101">
        <f t="shared" si="0"/>
        <v>102.75647486743502</v>
      </c>
    </row>
    <row r="12" spans="1:4" ht="31.5" x14ac:dyDescent="0.25">
      <c r="A12" s="20" t="s">
        <v>24</v>
      </c>
      <c r="B12" s="31">
        <v>17522</v>
      </c>
      <c r="C12" s="59">
        <v>18059</v>
      </c>
      <c r="D12" s="101">
        <f t="shared" si="0"/>
        <v>103.06471863942473</v>
      </c>
    </row>
    <row r="13" spans="1:4" ht="47.25" x14ac:dyDescent="0.25">
      <c r="A13" s="20" t="s">
        <v>25</v>
      </c>
      <c r="B13" s="31">
        <v>5825.8</v>
      </c>
      <c r="C13" s="94">
        <v>3358</v>
      </c>
      <c r="D13" s="101">
        <f t="shared" si="0"/>
        <v>57.640152425417966</v>
      </c>
    </row>
    <row r="14" spans="1:4" ht="49.9" customHeight="1" x14ac:dyDescent="0.25">
      <c r="A14" s="20" t="s">
        <v>198</v>
      </c>
      <c r="B14" s="31">
        <v>36150.800000000003</v>
      </c>
      <c r="C14" s="31">
        <v>0</v>
      </c>
      <c r="D14" s="101">
        <f t="shared" si="0"/>
        <v>0</v>
      </c>
    </row>
    <row r="15" spans="1:4" ht="33" customHeight="1" x14ac:dyDescent="0.25">
      <c r="A15" s="20" t="s">
        <v>196</v>
      </c>
      <c r="B15" s="31">
        <v>41173.9</v>
      </c>
      <c r="C15" s="31">
        <v>0</v>
      </c>
      <c r="D15" s="101">
        <f t="shared" si="0"/>
        <v>0</v>
      </c>
    </row>
    <row r="16" spans="1:4" ht="63.6" customHeight="1" x14ac:dyDescent="0.25">
      <c r="A16" s="20" t="s">
        <v>199</v>
      </c>
      <c r="B16" s="30"/>
      <c r="C16" s="31">
        <v>3615</v>
      </c>
      <c r="D16" s="101">
        <v>0</v>
      </c>
    </row>
    <row r="17" spans="1:4" ht="33" customHeight="1" x14ac:dyDescent="0.25">
      <c r="A17" s="20" t="s">
        <v>197</v>
      </c>
      <c r="B17" s="31">
        <v>32165.7</v>
      </c>
      <c r="C17" s="31">
        <v>0</v>
      </c>
      <c r="D17" s="101">
        <f t="shared" si="0"/>
        <v>0</v>
      </c>
    </row>
    <row r="18" spans="1:4" ht="32.450000000000003" customHeight="1" x14ac:dyDescent="0.25">
      <c r="A18" s="20" t="s">
        <v>164</v>
      </c>
      <c r="B18" s="31"/>
      <c r="C18" s="31">
        <v>1105.3</v>
      </c>
      <c r="D18" s="101">
        <v>0</v>
      </c>
    </row>
    <row r="19" spans="1:4" ht="47.25" x14ac:dyDescent="0.25">
      <c r="A19" s="20" t="s">
        <v>26</v>
      </c>
      <c r="B19" s="31">
        <v>1425.8</v>
      </c>
      <c r="C19" s="31">
        <v>1425.8</v>
      </c>
      <c r="D19" s="101">
        <f t="shared" si="0"/>
        <v>100</v>
      </c>
    </row>
    <row r="20" spans="1:4" ht="34.9" customHeight="1" x14ac:dyDescent="0.25">
      <c r="A20" s="20" t="s">
        <v>27</v>
      </c>
      <c r="B20" s="31">
        <v>4480</v>
      </c>
      <c r="C20" s="31">
        <v>9371.7999999999993</v>
      </c>
      <c r="D20" s="101">
        <f t="shared" si="0"/>
        <v>209.19196428571425</v>
      </c>
    </row>
    <row r="21" spans="1:4" ht="63" x14ac:dyDescent="0.25">
      <c r="A21" s="20" t="s">
        <v>165</v>
      </c>
      <c r="B21" s="31"/>
      <c r="C21" s="31">
        <v>1500</v>
      </c>
      <c r="D21" s="101">
        <v>0</v>
      </c>
    </row>
    <row r="22" spans="1:4" s="96" customFormat="1" ht="21.6" customHeight="1" x14ac:dyDescent="0.25">
      <c r="A22" s="29" t="s">
        <v>168</v>
      </c>
      <c r="B22" s="37">
        <f>B23+B24+B25+B27+B28+B26+B29+B30+B31+B32+B33+B34+B35</f>
        <v>358172.3</v>
      </c>
      <c r="C22" s="37">
        <f>C23+C24+C25+C27+C28+C26+C29+C30+C31+C32+C33+C34+C35</f>
        <v>396435.1</v>
      </c>
      <c r="D22" s="100">
        <f t="shared" si="0"/>
        <v>110.68279149448463</v>
      </c>
    </row>
    <row r="23" spans="1:4" ht="47.25" x14ac:dyDescent="0.25">
      <c r="A23" s="24" t="s">
        <v>28</v>
      </c>
      <c r="B23" s="32" t="s">
        <v>155</v>
      </c>
      <c r="C23" s="31">
        <v>3012.3</v>
      </c>
      <c r="D23" s="101">
        <f t="shared" si="0"/>
        <v>104.04103201740753</v>
      </c>
    </row>
    <row r="24" spans="1:4" ht="31.5" x14ac:dyDescent="0.25">
      <c r="A24" s="24" t="s">
        <v>141</v>
      </c>
      <c r="B24" s="32" t="s">
        <v>156</v>
      </c>
      <c r="C24" s="31">
        <v>2446.6999999999998</v>
      </c>
      <c r="D24" s="101">
        <f t="shared" si="0"/>
        <v>115.68321513002364</v>
      </c>
    </row>
    <row r="25" spans="1:4" s="96" customFormat="1" ht="33" customHeight="1" x14ac:dyDescent="0.25">
      <c r="A25" s="24" t="s">
        <v>142</v>
      </c>
      <c r="B25" s="32" t="s">
        <v>157</v>
      </c>
      <c r="C25" s="34">
        <v>262</v>
      </c>
      <c r="D25" s="101">
        <f t="shared" si="0"/>
        <v>101.15830115830116</v>
      </c>
    </row>
    <row r="26" spans="1:4" ht="1.1499999999999999" hidden="1" customHeight="1" x14ac:dyDescent="0.25">
      <c r="A26" s="20"/>
      <c r="B26" s="32"/>
      <c r="C26" s="59">
        <v>0</v>
      </c>
      <c r="D26" s="101" t="e">
        <f t="shared" si="0"/>
        <v>#DIV/0!</v>
      </c>
    </row>
    <row r="27" spans="1:4" ht="47.25" x14ac:dyDescent="0.25">
      <c r="A27" s="24" t="s">
        <v>143</v>
      </c>
      <c r="B27" s="32" t="s">
        <v>158</v>
      </c>
      <c r="C27" s="31">
        <v>29934</v>
      </c>
      <c r="D27" s="101">
        <f t="shared" si="0"/>
        <v>104.84763572679509</v>
      </c>
    </row>
    <row r="28" spans="1:4" ht="63" x14ac:dyDescent="0.25">
      <c r="A28" s="24" t="s">
        <v>144</v>
      </c>
      <c r="B28" s="32" t="s">
        <v>159</v>
      </c>
      <c r="C28" s="31">
        <v>4836</v>
      </c>
      <c r="D28" s="101">
        <f t="shared" si="0"/>
        <v>117.60700389105058</v>
      </c>
    </row>
    <row r="29" spans="1:4" ht="31.5" x14ac:dyDescent="0.25">
      <c r="A29" s="24" t="s">
        <v>145</v>
      </c>
      <c r="B29" s="32" t="s">
        <v>160</v>
      </c>
      <c r="C29" s="31">
        <v>256</v>
      </c>
      <c r="D29" s="101">
        <f t="shared" si="0"/>
        <v>104.06504065040652</v>
      </c>
    </row>
    <row r="30" spans="1:4" ht="94.5" x14ac:dyDescent="0.25">
      <c r="A30" s="24" t="s">
        <v>146</v>
      </c>
      <c r="B30" s="32" t="s">
        <v>161</v>
      </c>
      <c r="C30" s="31">
        <v>1339</v>
      </c>
      <c r="D30" s="101">
        <f t="shared" si="0"/>
        <v>115.73033707865167</v>
      </c>
    </row>
    <row r="31" spans="1:4" ht="63" x14ac:dyDescent="0.25">
      <c r="A31" s="25" t="s">
        <v>147</v>
      </c>
      <c r="B31" s="33">
        <v>68077</v>
      </c>
      <c r="C31" s="59">
        <v>73001</v>
      </c>
      <c r="D31" s="101">
        <f t="shared" si="0"/>
        <v>107.23298617741675</v>
      </c>
    </row>
    <row r="32" spans="1:4" ht="94.5" x14ac:dyDescent="0.25">
      <c r="A32" s="26" t="s">
        <v>148</v>
      </c>
      <c r="B32" s="34">
        <v>248623</v>
      </c>
      <c r="C32" s="59">
        <v>279774</v>
      </c>
      <c r="D32" s="101">
        <f t="shared" si="0"/>
        <v>112.52941200130317</v>
      </c>
    </row>
    <row r="33" spans="1:4" ht="47.25" x14ac:dyDescent="0.25">
      <c r="A33" s="24" t="s">
        <v>149</v>
      </c>
      <c r="B33" s="32" t="s">
        <v>162</v>
      </c>
      <c r="C33" s="59">
        <v>1479</v>
      </c>
      <c r="D33" s="101">
        <f t="shared" si="0"/>
        <v>93.904761904761898</v>
      </c>
    </row>
    <row r="34" spans="1:4" ht="47.25" x14ac:dyDescent="0.25">
      <c r="A34" s="27" t="s">
        <v>29</v>
      </c>
      <c r="B34" s="35" t="s">
        <v>163</v>
      </c>
      <c r="C34" s="59">
        <v>95.1</v>
      </c>
      <c r="D34" s="101">
        <f t="shared" si="0"/>
        <v>990.625</v>
      </c>
    </row>
    <row r="35" spans="1:4" ht="31.5" x14ac:dyDescent="0.25">
      <c r="A35" s="28" t="s">
        <v>30</v>
      </c>
      <c r="B35" s="36">
        <v>553.4</v>
      </c>
      <c r="C35" s="31">
        <v>0</v>
      </c>
      <c r="D35" s="101">
        <f t="shared" si="0"/>
        <v>0</v>
      </c>
    </row>
    <row r="36" spans="1:4" s="96" customFormat="1" ht="78.75" x14ac:dyDescent="0.25">
      <c r="A36" s="98" t="s">
        <v>31</v>
      </c>
      <c r="B36" s="95">
        <v>15</v>
      </c>
      <c r="C36" s="95">
        <v>15</v>
      </c>
      <c r="D36" s="100">
        <f t="shared" si="0"/>
        <v>100</v>
      </c>
    </row>
  </sheetData>
  <mergeCells count="1">
    <mergeCell ref="A1:D1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opLeftCell="A19" workbookViewId="0">
      <selection activeCell="E23" sqref="E23"/>
    </sheetView>
  </sheetViews>
  <sheetFormatPr defaultRowHeight="15" x14ac:dyDescent="0.25"/>
  <cols>
    <col min="1" max="1" width="3.85546875" customWidth="1"/>
    <col min="2" max="2" width="68" style="40" customWidth="1"/>
    <col min="3" max="3" width="12.42578125" style="55" customWidth="1"/>
  </cols>
  <sheetData>
    <row r="1" spans="1:3" ht="23.45" customHeight="1" x14ac:dyDescent="0.25">
      <c r="A1" s="113" t="s">
        <v>33</v>
      </c>
      <c r="B1" s="113"/>
      <c r="C1" s="113"/>
    </row>
    <row r="2" spans="1:3" ht="44.45" customHeight="1" x14ac:dyDescent="0.25">
      <c r="A2" s="116" t="s">
        <v>194</v>
      </c>
      <c r="B2" s="116"/>
      <c r="C2" s="116"/>
    </row>
    <row r="3" spans="1:3" ht="18.75" x14ac:dyDescent="0.25">
      <c r="C3" s="41" t="s">
        <v>34</v>
      </c>
    </row>
    <row r="4" spans="1:3" ht="30" x14ac:dyDescent="0.25">
      <c r="A4" s="42" t="s">
        <v>35</v>
      </c>
      <c r="B4" s="43" t="s">
        <v>36</v>
      </c>
      <c r="C4" s="44" t="s">
        <v>37</v>
      </c>
    </row>
    <row r="5" spans="1:3" ht="15.75" x14ac:dyDescent="0.25">
      <c r="A5" s="45">
        <v>1</v>
      </c>
      <c r="B5" s="43">
        <v>2</v>
      </c>
      <c r="C5" s="43">
        <v>3</v>
      </c>
    </row>
    <row r="6" spans="1:3" ht="31.5" x14ac:dyDescent="0.25">
      <c r="A6" s="46">
        <v>1</v>
      </c>
      <c r="B6" s="47" t="s">
        <v>126</v>
      </c>
      <c r="C6" s="103">
        <v>30</v>
      </c>
    </row>
    <row r="7" spans="1:3" ht="47.25" x14ac:dyDescent="0.25">
      <c r="A7" s="46">
        <v>2</v>
      </c>
      <c r="B7" s="48" t="s">
        <v>191</v>
      </c>
      <c r="C7" s="103">
        <v>10</v>
      </c>
    </row>
    <row r="8" spans="1:3" ht="31.5" x14ac:dyDescent="0.25">
      <c r="A8" s="46">
        <v>3</v>
      </c>
      <c r="B8" s="49" t="s">
        <v>127</v>
      </c>
      <c r="C8" s="103">
        <v>25904.799999999999</v>
      </c>
    </row>
    <row r="9" spans="1:3" ht="31.5" x14ac:dyDescent="0.25">
      <c r="A9" s="46">
        <v>4</v>
      </c>
      <c r="B9" s="47" t="s">
        <v>128</v>
      </c>
      <c r="C9" s="103">
        <v>1500</v>
      </c>
    </row>
    <row r="10" spans="1:3" ht="31.5" x14ac:dyDescent="0.25">
      <c r="A10" s="46">
        <v>5</v>
      </c>
      <c r="B10" s="47" t="s">
        <v>129</v>
      </c>
      <c r="C10" s="103">
        <v>8284.4</v>
      </c>
    </row>
    <row r="11" spans="1:3" ht="47.25" x14ac:dyDescent="0.25">
      <c r="A11" s="46">
        <v>6</v>
      </c>
      <c r="B11" s="47" t="s">
        <v>130</v>
      </c>
      <c r="C11" s="103">
        <v>100</v>
      </c>
    </row>
    <row r="12" spans="1:3" ht="31.5" x14ac:dyDescent="0.25">
      <c r="A12" s="46">
        <v>7</v>
      </c>
      <c r="B12" s="50" t="s">
        <v>131</v>
      </c>
      <c r="C12" s="103">
        <v>30</v>
      </c>
    </row>
    <row r="13" spans="1:3" ht="47.25" x14ac:dyDescent="0.25">
      <c r="A13" s="46">
        <v>8</v>
      </c>
      <c r="B13" s="47" t="s">
        <v>132</v>
      </c>
      <c r="C13" s="103">
        <v>30</v>
      </c>
    </row>
    <row r="14" spans="1:3" ht="47.25" x14ac:dyDescent="0.25">
      <c r="A14" s="46">
        <v>9</v>
      </c>
      <c r="B14" s="47" t="s">
        <v>133</v>
      </c>
      <c r="C14" s="103">
        <v>30</v>
      </c>
    </row>
    <row r="15" spans="1:3" ht="63" x14ac:dyDescent="0.25">
      <c r="A15" s="46">
        <v>10</v>
      </c>
      <c r="B15" s="47" t="s">
        <v>192</v>
      </c>
      <c r="C15" s="103">
        <v>95</v>
      </c>
    </row>
    <row r="16" spans="1:3" ht="31.5" x14ac:dyDescent="0.25">
      <c r="A16" s="46">
        <v>11</v>
      </c>
      <c r="B16" s="47" t="s">
        <v>134</v>
      </c>
      <c r="C16" s="103">
        <v>24521.5</v>
      </c>
    </row>
    <row r="17" spans="1:3" ht="31.5" x14ac:dyDescent="0.25">
      <c r="A17" s="46">
        <v>12</v>
      </c>
      <c r="B17" s="47" t="s">
        <v>135</v>
      </c>
      <c r="C17" s="103">
        <v>521768.6</v>
      </c>
    </row>
    <row r="18" spans="1:3" ht="31.5" x14ac:dyDescent="0.25">
      <c r="A18" s="46">
        <v>13</v>
      </c>
      <c r="B18" s="47" t="s">
        <v>136</v>
      </c>
      <c r="C18" s="103">
        <v>640</v>
      </c>
    </row>
    <row r="19" spans="1:3" ht="47.25" x14ac:dyDescent="0.25">
      <c r="A19" s="51">
        <v>14</v>
      </c>
      <c r="B19" s="47" t="s">
        <v>137</v>
      </c>
      <c r="C19" s="103">
        <v>43647.9</v>
      </c>
    </row>
    <row r="20" spans="1:3" ht="47.25" x14ac:dyDescent="0.25">
      <c r="A20" s="51">
        <v>15</v>
      </c>
      <c r="B20" s="47" t="s">
        <v>138</v>
      </c>
      <c r="C20" s="104">
        <v>18321.8</v>
      </c>
    </row>
    <row r="21" spans="1:3" ht="31.5" x14ac:dyDescent="0.25">
      <c r="A21" s="51">
        <v>16</v>
      </c>
      <c r="B21" s="49" t="s">
        <v>139</v>
      </c>
      <c r="C21" s="104">
        <v>60</v>
      </c>
    </row>
    <row r="22" spans="1:3" ht="31.5" x14ac:dyDescent="0.25">
      <c r="A22" s="51">
        <v>17</v>
      </c>
      <c r="B22" s="47" t="s">
        <v>140</v>
      </c>
      <c r="C22" s="104">
        <v>678.1</v>
      </c>
    </row>
    <row r="23" spans="1:3" ht="47.25" x14ac:dyDescent="0.25">
      <c r="A23" s="51">
        <v>18</v>
      </c>
      <c r="B23" s="47" t="s">
        <v>193</v>
      </c>
      <c r="C23" s="104">
        <v>1000</v>
      </c>
    </row>
    <row r="24" spans="1:3" ht="15.75" x14ac:dyDescent="0.25">
      <c r="A24" s="52"/>
      <c r="B24" s="53" t="s">
        <v>38</v>
      </c>
      <c r="C24" s="54">
        <f>C20+C19+C18+C17+C16+C15+C14+C13+C12+C11+C10+C9+C8+C7+C6+C21+C22+C23</f>
        <v>646652.1</v>
      </c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5"/>
  <sheetViews>
    <sheetView tabSelected="1" workbookViewId="0">
      <selection activeCell="E30" sqref="E30"/>
    </sheetView>
  </sheetViews>
  <sheetFormatPr defaultRowHeight="15" x14ac:dyDescent="0.25"/>
  <cols>
    <col min="1" max="1" width="52.7109375" style="63" customWidth="1"/>
    <col min="2" max="3" width="8.85546875" style="63"/>
    <col min="4" max="4" width="18.42578125" style="64" customWidth="1"/>
    <col min="5" max="5" width="48.42578125" style="63" customWidth="1"/>
  </cols>
  <sheetData>
    <row r="2" spans="1:5" ht="15.6" customHeight="1" x14ac:dyDescent="0.25">
      <c r="A2" s="117" t="s">
        <v>170</v>
      </c>
      <c r="B2" s="117"/>
      <c r="C2" s="117"/>
      <c r="D2" s="117"/>
      <c r="E2" s="117"/>
    </row>
    <row r="3" spans="1:5" ht="18" x14ac:dyDescent="0.25">
      <c r="A3" s="62"/>
    </row>
    <row r="4" spans="1:5" ht="15.75" x14ac:dyDescent="0.25">
      <c r="A4" s="65"/>
      <c r="B4" s="65"/>
      <c r="C4" s="65"/>
      <c r="D4" s="118" t="s">
        <v>47</v>
      </c>
      <c r="E4" s="118"/>
    </row>
    <row r="5" spans="1:5" ht="21.6" customHeight="1" x14ac:dyDescent="0.25">
      <c r="A5" s="66" t="s">
        <v>48</v>
      </c>
      <c r="B5" s="66" t="s">
        <v>49</v>
      </c>
      <c r="C5" s="66" t="s">
        <v>50</v>
      </c>
      <c r="D5" s="67" t="s">
        <v>37</v>
      </c>
      <c r="E5" s="107" t="s">
        <v>51</v>
      </c>
    </row>
    <row r="6" spans="1:5" ht="23.45" customHeight="1" x14ac:dyDescent="0.25">
      <c r="A6" s="68" t="s">
        <v>52</v>
      </c>
      <c r="B6" s="69" t="s">
        <v>53</v>
      </c>
      <c r="C6" s="69"/>
      <c r="D6" s="70">
        <f>D7+D8+D9+D10+D11+D13+D14+D12</f>
        <v>48398.399999999994</v>
      </c>
      <c r="E6" s="108">
        <f>D6/D51*100</f>
        <v>6.7623080520373993</v>
      </c>
    </row>
    <row r="7" spans="1:5" ht="34.9" customHeight="1" x14ac:dyDescent="0.25">
      <c r="A7" s="71" t="s">
        <v>54</v>
      </c>
      <c r="B7" s="72" t="s">
        <v>53</v>
      </c>
      <c r="C7" s="72" t="s">
        <v>55</v>
      </c>
      <c r="D7" s="73">
        <v>1243.4000000000001</v>
      </c>
      <c r="E7" s="74" t="s">
        <v>56</v>
      </c>
    </row>
    <row r="8" spans="1:5" ht="67.900000000000006" customHeight="1" x14ac:dyDescent="0.25">
      <c r="A8" s="71" t="s">
        <v>57</v>
      </c>
      <c r="B8" s="72" t="s">
        <v>53</v>
      </c>
      <c r="C8" s="72" t="s">
        <v>58</v>
      </c>
      <c r="D8" s="73">
        <v>20</v>
      </c>
      <c r="E8" s="47" t="s">
        <v>59</v>
      </c>
    </row>
    <row r="9" spans="1:5" ht="65.45" customHeight="1" x14ac:dyDescent="0.25">
      <c r="A9" s="71" t="s">
        <v>60</v>
      </c>
      <c r="B9" s="72" t="s">
        <v>53</v>
      </c>
      <c r="C9" s="72" t="s">
        <v>61</v>
      </c>
      <c r="D9" s="73">
        <v>26863.7</v>
      </c>
      <c r="E9" s="47" t="s">
        <v>62</v>
      </c>
    </row>
    <row r="10" spans="1:5" ht="24.6" customHeight="1" x14ac:dyDescent="0.25">
      <c r="A10" s="71" t="s">
        <v>63</v>
      </c>
      <c r="B10" s="72" t="s">
        <v>53</v>
      </c>
      <c r="C10" s="72" t="s">
        <v>64</v>
      </c>
      <c r="D10" s="73">
        <v>95.1</v>
      </c>
      <c r="E10" s="47" t="s">
        <v>65</v>
      </c>
    </row>
    <row r="11" spans="1:5" ht="50.45" customHeight="1" x14ac:dyDescent="0.25">
      <c r="A11" s="71" t="s">
        <v>66</v>
      </c>
      <c r="B11" s="72" t="s">
        <v>53</v>
      </c>
      <c r="C11" s="72" t="s">
        <v>67</v>
      </c>
      <c r="D11" s="73">
        <v>6977.4</v>
      </c>
      <c r="E11" s="47" t="s">
        <v>171</v>
      </c>
    </row>
    <row r="12" spans="1:5" ht="27.6" customHeight="1" x14ac:dyDescent="0.25">
      <c r="A12" s="71" t="s">
        <v>68</v>
      </c>
      <c r="B12" s="72" t="s">
        <v>53</v>
      </c>
      <c r="C12" s="72" t="s">
        <v>69</v>
      </c>
      <c r="D12" s="73">
        <v>300</v>
      </c>
      <c r="E12" s="47" t="s">
        <v>70</v>
      </c>
    </row>
    <row r="13" spans="1:5" ht="31.5" x14ac:dyDescent="0.25">
      <c r="A13" s="71" t="s">
        <v>71</v>
      </c>
      <c r="B13" s="72" t="s">
        <v>53</v>
      </c>
      <c r="C13" s="72" t="s">
        <v>72</v>
      </c>
      <c r="D13" s="73">
        <v>450</v>
      </c>
      <c r="E13" s="47" t="s">
        <v>73</v>
      </c>
    </row>
    <row r="14" spans="1:5" ht="238.15" customHeight="1" x14ac:dyDescent="0.25">
      <c r="A14" s="71" t="s">
        <v>74</v>
      </c>
      <c r="B14" s="72" t="s">
        <v>53</v>
      </c>
      <c r="C14" s="72" t="s">
        <v>75</v>
      </c>
      <c r="D14" s="73">
        <v>12448.8</v>
      </c>
      <c r="E14" s="47" t="s">
        <v>172</v>
      </c>
    </row>
    <row r="15" spans="1:5" ht="21.6" customHeight="1" x14ac:dyDescent="0.25">
      <c r="A15" s="75" t="s">
        <v>76</v>
      </c>
      <c r="B15" s="69" t="s">
        <v>55</v>
      </c>
      <c r="C15" s="69"/>
      <c r="D15" s="76">
        <f>D16</f>
        <v>3012.3</v>
      </c>
      <c r="E15" s="109">
        <f>D15/D51*100</f>
        <v>0.42088375948693069</v>
      </c>
    </row>
    <row r="16" spans="1:5" ht="22.9" customHeight="1" x14ac:dyDescent="0.25">
      <c r="A16" s="71" t="s">
        <v>77</v>
      </c>
      <c r="B16" s="72" t="s">
        <v>55</v>
      </c>
      <c r="C16" s="72" t="s">
        <v>58</v>
      </c>
      <c r="D16" s="73">
        <v>3012.3</v>
      </c>
      <c r="E16" s="77" t="s">
        <v>78</v>
      </c>
    </row>
    <row r="17" spans="1:5" ht="31.5" x14ac:dyDescent="0.25">
      <c r="A17" s="75" t="s">
        <v>79</v>
      </c>
      <c r="B17" s="69" t="s">
        <v>58</v>
      </c>
      <c r="C17" s="69"/>
      <c r="D17" s="76">
        <f>D18+D20+D19</f>
        <v>1879.7</v>
      </c>
      <c r="E17" s="109">
        <f>D17/D51*100</f>
        <v>0.26263493101868457</v>
      </c>
    </row>
    <row r="18" spans="1:5" ht="55.9" customHeight="1" x14ac:dyDescent="0.25">
      <c r="A18" s="71" t="s">
        <v>80</v>
      </c>
      <c r="B18" s="72" t="s">
        <v>58</v>
      </c>
      <c r="C18" s="72" t="s">
        <v>81</v>
      </c>
      <c r="D18" s="73">
        <v>30</v>
      </c>
      <c r="E18" s="78" t="s">
        <v>82</v>
      </c>
    </row>
    <row r="19" spans="1:5" ht="145.15" customHeight="1" x14ac:dyDescent="0.25">
      <c r="A19" s="79" t="s">
        <v>83</v>
      </c>
      <c r="B19" s="72" t="s">
        <v>58</v>
      </c>
      <c r="C19" s="72" t="s">
        <v>84</v>
      </c>
      <c r="D19" s="73">
        <v>1819.7</v>
      </c>
      <c r="E19" s="78" t="s">
        <v>173</v>
      </c>
    </row>
    <row r="20" spans="1:5" ht="50.45" customHeight="1" x14ac:dyDescent="0.25">
      <c r="A20" s="80" t="s">
        <v>85</v>
      </c>
      <c r="B20" s="72" t="s">
        <v>58</v>
      </c>
      <c r="C20" s="72" t="s">
        <v>86</v>
      </c>
      <c r="D20" s="73">
        <v>30</v>
      </c>
      <c r="E20" s="78" t="s">
        <v>87</v>
      </c>
    </row>
    <row r="21" spans="1:5" ht="22.9" customHeight="1" x14ac:dyDescent="0.25">
      <c r="A21" s="75" t="s">
        <v>88</v>
      </c>
      <c r="B21" s="69" t="s">
        <v>61</v>
      </c>
      <c r="C21" s="81"/>
      <c r="D21" s="76">
        <f>D26+D22+D25+D23+D24</f>
        <v>30547</v>
      </c>
      <c r="E21" s="109">
        <f>D21/D51*100</f>
        <v>4.2680796072925231</v>
      </c>
    </row>
    <row r="22" spans="1:5" ht="34.9" customHeight="1" x14ac:dyDescent="0.25">
      <c r="A22" s="71" t="s">
        <v>89</v>
      </c>
      <c r="B22" s="82" t="s">
        <v>61</v>
      </c>
      <c r="C22" s="82" t="s">
        <v>53</v>
      </c>
      <c r="D22" s="73">
        <v>180</v>
      </c>
      <c r="E22" s="83" t="s">
        <v>90</v>
      </c>
    </row>
    <row r="23" spans="1:5" ht="22.15" customHeight="1" x14ac:dyDescent="0.25">
      <c r="A23" s="71" t="s">
        <v>91</v>
      </c>
      <c r="B23" s="82" t="s">
        <v>61</v>
      </c>
      <c r="C23" s="82" t="s">
        <v>64</v>
      </c>
      <c r="D23" s="73">
        <v>262</v>
      </c>
      <c r="E23" s="83" t="s">
        <v>92</v>
      </c>
    </row>
    <row r="24" spans="1:5" ht="49.9" customHeight="1" x14ac:dyDescent="0.25">
      <c r="A24" s="79" t="s">
        <v>174</v>
      </c>
      <c r="B24" s="82" t="s">
        <v>61</v>
      </c>
      <c r="C24" s="82" t="s">
        <v>67</v>
      </c>
      <c r="D24" s="73">
        <v>1163.5</v>
      </c>
      <c r="E24" s="83" t="s">
        <v>175</v>
      </c>
    </row>
    <row r="25" spans="1:5" ht="180" customHeight="1" x14ac:dyDescent="0.25">
      <c r="A25" s="79" t="s">
        <v>93</v>
      </c>
      <c r="B25" s="82" t="s">
        <v>61</v>
      </c>
      <c r="C25" s="82" t="s">
        <v>81</v>
      </c>
      <c r="D25" s="73">
        <v>28911.5</v>
      </c>
      <c r="E25" s="83" t="s">
        <v>176</v>
      </c>
    </row>
    <row r="26" spans="1:5" ht="69.599999999999994" customHeight="1" x14ac:dyDescent="0.25">
      <c r="A26" s="79" t="s">
        <v>94</v>
      </c>
      <c r="B26" s="72" t="s">
        <v>61</v>
      </c>
      <c r="C26" s="72" t="s">
        <v>95</v>
      </c>
      <c r="D26" s="73">
        <v>30</v>
      </c>
      <c r="E26" s="47" t="s">
        <v>96</v>
      </c>
    </row>
    <row r="27" spans="1:5" ht="27" customHeight="1" x14ac:dyDescent="0.25">
      <c r="A27" s="84" t="s">
        <v>97</v>
      </c>
      <c r="B27" s="85" t="s">
        <v>64</v>
      </c>
      <c r="C27" s="85"/>
      <c r="D27" s="76">
        <f>D28+D29</f>
        <v>40309.300000000003</v>
      </c>
      <c r="E27" s="110">
        <f>D27/D51*100</f>
        <v>5.6320850268188876</v>
      </c>
    </row>
    <row r="28" spans="1:5" ht="273" customHeight="1" x14ac:dyDescent="0.25">
      <c r="A28" s="86" t="s">
        <v>98</v>
      </c>
      <c r="B28" s="87" t="s">
        <v>64</v>
      </c>
      <c r="C28" s="87" t="s">
        <v>55</v>
      </c>
      <c r="D28" s="73">
        <v>37869.300000000003</v>
      </c>
      <c r="E28" s="47" t="s">
        <v>177</v>
      </c>
    </row>
    <row r="29" spans="1:5" ht="112.9" customHeight="1" x14ac:dyDescent="0.25">
      <c r="A29" s="71" t="s">
        <v>99</v>
      </c>
      <c r="B29" s="87" t="s">
        <v>64</v>
      </c>
      <c r="C29" s="87" t="s">
        <v>58</v>
      </c>
      <c r="D29" s="73">
        <v>2440</v>
      </c>
      <c r="E29" s="47" t="s">
        <v>178</v>
      </c>
    </row>
    <row r="30" spans="1:5" ht="25.9" customHeight="1" x14ac:dyDescent="0.25">
      <c r="A30" s="75" t="s">
        <v>100</v>
      </c>
      <c r="B30" s="69" t="s">
        <v>69</v>
      </c>
      <c r="C30" s="69"/>
      <c r="D30" s="76">
        <f>D31+D32+D34+D36+D35+D33</f>
        <v>509923.7</v>
      </c>
      <c r="E30" s="109">
        <f>D30/D51*100</f>
        <v>71.247420212955475</v>
      </c>
    </row>
    <row r="31" spans="1:5" ht="67.150000000000006" customHeight="1" x14ac:dyDescent="0.25">
      <c r="A31" s="71" t="s">
        <v>101</v>
      </c>
      <c r="B31" s="72" t="s">
        <v>69</v>
      </c>
      <c r="C31" s="72" t="s">
        <v>53</v>
      </c>
      <c r="D31" s="73">
        <v>109924.7</v>
      </c>
      <c r="E31" s="47" t="s">
        <v>179</v>
      </c>
    </row>
    <row r="32" spans="1:5" ht="177" customHeight="1" x14ac:dyDescent="0.25">
      <c r="A32" s="71" t="s">
        <v>102</v>
      </c>
      <c r="B32" s="72" t="s">
        <v>69</v>
      </c>
      <c r="C32" s="72" t="s">
        <v>55</v>
      </c>
      <c r="D32" s="73">
        <v>370884.3</v>
      </c>
      <c r="E32" s="47" t="s">
        <v>180</v>
      </c>
    </row>
    <row r="33" spans="1:5" ht="84" customHeight="1" x14ac:dyDescent="0.25">
      <c r="A33" s="88" t="s">
        <v>103</v>
      </c>
      <c r="B33" s="72" t="s">
        <v>69</v>
      </c>
      <c r="C33" s="72" t="s">
        <v>58</v>
      </c>
      <c r="D33" s="73">
        <v>16516.400000000001</v>
      </c>
      <c r="E33" s="47" t="s">
        <v>181</v>
      </c>
    </row>
    <row r="34" spans="1:5" ht="36.6" customHeight="1" x14ac:dyDescent="0.25">
      <c r="A34" s="74" t="s">
        <v>104</v>
      </c>
      <c r="B34" s="72" t="s">
        <v>69</v>
      </c>
      <c r="C34" s="72" t="s">
        <v>64</v>
      </c>
      <c r="D34" s="73">
        <v>20</v>
      </c>
      <c r="E34" s="47" t="s">
        <v>105</v>
      </c>
    </row>
    <row r="35" spans="1:5" ht="68.45" customHeight="1" x14ac:dyDescent="0.25">
      <c r="A35" s="89" t="s">
        <v>106</v>
      </c>
      <c r="B35" s="72" t="s">
        <v>69</v>
      </c>
      <c r="C35" s="72" t="s">
        <v>69</v>
      </c>
      <c r="D35" s="73">
        <v>3425.8</v>
      </c>
      <c r="E35" s="47" t="s">
        <v>182</v>
      </c>
    </row>
    <row r="36" spans="1:5" ht="241.15" customHeight="1" x14ac:dyDescent="0.25">
      <c r="A36" s="89" t="s">
        <v>107</v>
      </c>
      <c r="B36" s="72" t="s">
        <v>69</v>
      </c>
      <c r="C36" s="72" t="s">
        <v>81</v>
      </c>
      <c r="D36" s="73">
        <v>9152.5</v>
      </c>
      <c r="E36" s="47" t="s">
        <v>183</v>
      </c>
    </row>
    <row r="37" spans="1:5" ht="19.899999999999999" customHeight="1" x14ac:dyDescent="0.25">
      <c r="A37" s="90" t="s">
        <v>108</v>
      </c>
      <c r="B37" s="69" t="s">
        <v>109</v>
      </c>
      <c r="C37" s="69"/>
      <c r="D37" s="76">
        <f>D39+D38</f>
        <v>27119.599999999999</v>
      </c>
      <c r="E37" s="110">
        <f>D37/D51*100</f>
        <v>3.7891973587563537</v>
      </c>
    </row>
    <row r="38" spans="1:5" ht="78.75" x14ac:dyDescent="0.25">
      <c r="A38" s="71" t="s">
        <v>110</v>
      </c>
      <c r="B38" s="72" t="s">
        <v>109</v>
      </c>
      <c r="C38" s="72" t="s">
        <v>53</v>
      </c>
      <c r="D38" s="73">
        <v>17951.5</v>
      </c>
      <c r="E38" s="83" t="s">
        <v>184</v>
      </c>
    </row>
    <row r="39" spans="1:5" ht="162" customHeight="1" x14ac:dyDescent="0.25">
      <c r="A39" s="89" t="s">
        <v>111</v>
      </c>
      <c r="B39" s="72" t="s">
        <v>109</v>
      </c>
      <c r="C39" s="72" t="s">
        <v>61</v>
      </c>
      <c r="D39" s="73">
        <v>9168.1</v>
      </c>
      <c r="E39" s="47" t="s">
        <v>185</v>
      </c>
    </row>
    <row r="40" spans="1:5" ht="19.899999999999999" customHeight="1" x14ac:dyDescent="0.25">
      <c r="A40" s="90" t="s">
        <v>112</v>
      </c>
      <c r="B40" s="69">
        <v>10</v>
      </c>
      <c r="C40" s="69"/>
      <c r="D40" s="76">
        <f>D41+D42+D43</f>
        <v>42186.1</v>
      </c>
      <c r="E40" s="110">
        <f>D40/D51*100</f>
        <v>5.8943147648280725</v>
      </c>
    </row>
    <row r="41" spans="1:5" ht="22.15" customHeight="1" x14ac:dyDescent="0.25">
      <c r="A41" s="71" t="s">
        <v>113</v>
      </c>
      <c r="B41" s="72">
        <v>10</v>
      </c>
      <c r="C41" s="72" t="s">
        <v>53</v>
      </c>
      <c r="D41" s="73">
        <v>360</v>
      </c>
      <c r="E41" s="47" t="s">
        <v>186</v>
      </c>
    </row>
    <row r="42" spans="1:5" ht="159.6" customHeight="1" x14ac:dyDescent="0.25">
      <c r="A42" s="71" t="s">
        <v>114</v>
      </c>
      <c r="B42" s="72">
        <v>10</v>
      </c>
      <c r="C42" s="72" t="s">
        <v>58</v>
      </c>
      <c r="D42" s="73">
        <v>7056.1</v>
      </c>
      <c r="E42" s="47" t="s">
        <v>187</v>
      </c>
    </row>
    <row r="43" spans="1:5" ht="100.15" customHeight="1" x14ac:dyDescent="0.25">
      <c r="A43" s="71" t="s">
        <v>115</v>
      </c>
      <c r="B43" s="72">
        <v>10</v>
      </c>
      <c r="C43" s="72" t="s">
        <v>61</v>
      </c>
      <c r="D43" s="73">
        <v>34770</v>
      </c>
      <c r="E43" s="47" t="s">
        <v>188</v>
      </c>
    </row>
    <row r="44" spans="1:5" ht="19.899999999999999" customHeight="1" x14ac:dyDescent="0.25">
      <c r="A44" s="75" t="s">
        <v>116</v>
      </c>
      <c r="B44" s="69" t="s">
        <v>72</v>
      </c>
      <c r="C44" s="69"/>
      <c r="D44" s="76">
        <f>D45+D46</f>
        <v>3064.5</v>
      </c>
      <c r="E44" s="109">
        <f>D44/D51*100</f>
        <v>0.42817723365790222</v>
      </c>
    </row>
    <row r="45" spans="1:5" ht="144" customHeight="1" x14ac:dyDescent="0.25">
      <c r="A45" s="71" t="s">
        <v>117</v>
      </c>
      <c r="B45" s="72" t="s">
        <v>72</v>
      </c>
      <c r="C45" s="72" t="s">
        <v>55</v>
      </c>
      <c r="D45" s="73">
        <v>1040</v>
      </c>
      <c r="E45" s="47" t="s">
        <v>189</v>
      </c>
    </row>
    <row r="46" spans="1:5" ht="67.900000000000006" customHeight="1" x14ac:dyDescent="0.25">
      <c r="A46" s="71" t="s">
        <v>118</v>
      </c>
      <c r="B46" s="72" t="s">
        <v>72</v>
      </c>
      <c r="C46" s="72" t="s">
        <v>58</v>
      </c>
      <c r="D46" s="73">
        <v>2024.5</v>
      </c>
      <c r="E46" s="47" t="s">
        <v>190</v>
      </c>
    </row>
    <row r="47" spans="1:5" ht="38.450000000000003" customHeight="1" x14ac:dyDescent="0.25">
      <c r="A47" s="75" t="s">
        <v>119</v>
      </c>
      <c r="B47" s="69" t="s">
        <v>75</v>
      </c>
      <c r="C47" s="69"/>
      <c r="D47" s="76">
        <f>D48</f>
        <v>5</v>
      </c>
      <c r="E47" s="109">
        <f>D47/D51*100</f>
        <v>6.9860863706624609E-4</v>
      </c>
    </row>
    <row r="48" spans="1:5" ht="38.450000000000003" customHeight="1" x14ac:dyDescent="0.25">
      <c r="A48" s="71" t="s">
        <v>120</v>
      </c>
      <c r="B48" s="72" t="s">
        <v>75</v>
      </c>
      <c r="C48" s="72" t="s">
        <v>53</v>
      </c>
      <c r="D48" s="73">
        <v>5</v>
      </c>
      <c r="E48" s="47" t="s">
        <v>121</v>
      </c>
    </row>
    <row r="49" spans="1:5" ht="50.45" customHeight="1" x14ac:dyDescent="0.25">
      <c r="A49" s="75" t="s">
        <v>122</v>
      </c>
      <c r="B49" s="69" t="s">
        <v>86</v>
      </c>
      <c r="C49" s="81"/>
      <c r="D49" s="76">
        <f>D50</f>
        <v>9262.7000000000007</v>
      </c>
      <c r="E49" s="109">
        <f>D49/D51*100</f>
        <v>1.2942004445107036</v>
      </c>
    </row>
    <row r="50" spans="1:5" ht="54" customHeight="1" x14ac:dyDescent="0.25">
      <c r="A50" s="71" t="s">
        <v>123</v>
      </c>
      <c r="B50" s="72" t="s">
        <v>86</v>
      </c>
      <c r="C50" s="72" t="s">
        <v>53</v>
      </c>
      <c r="D50" s="73">
        <v>9262.7000000000007</v>
      </c>
      <c r="E50" s="47" t="s">
        <v>124</v>
      </c>
    </row>
    <row r="51" spans="1:5" ht="24" customHeight="1" x14ac:dyDescent="0.25">
      <c r="A51" s="91" t="s">
        <v>125</v>
      </c>
      <c r="B51" s="81"/>
      <c r="C51" s="81"/>
      <c r="D51" s="76">
        <f>D49+D47+D44+D40+D37+D30+D27+D21+D17+D15+D6</f>
        <v>715708.3</v>
      </c>
      <c r="E51" s="111"/>
    </row>
    <row r="52" spans="1:5" x14ac:dyDescent="0.25">
      <c r="D52" s="92"/>
    </row>
    <row r="53" spans="1:5" x14ac:dyDescent="0.25">
      <c r="D53" s="92"/>
    </row>
    <row r="55" spans="1:5" x14ac:dyDescent="0.25">
      <c r="D55" s="92"/>
    </row>
  </sheetData>
  <mergeCells count="2">
    <mergeCell ref="A2:E2"/>
    <mergeCell ref="D4:E4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Основные параметры </vt:lpstr>
      <vt:lpstr>Собственные доходы </vt:lpstr>
      <vt:lpstr>Безв.пост.</vt:lpstr>
      <vt:lpstr>Муниципальные программы</vt:lpstr>
      <vt:lpstr>РАсходы по разделам</vt:lpstr>
      <vt:lpstr>Безв.пост.!Заголовки_для_печати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финкомитет</cp:lastModifiedBy>
  <cp:lastPrinted>2021-12-14T02:34:06Z</cp:lastPrinted>
  <dcterms:created xsi:type="dcterms:W3CDTF">2020-10-16T10:31:20Z</dcterms:created>
  <dcterms:modified xsi:type="dcterms:W3CDTF">2021-12-14T02:34:32Z</dcterms:modified>
</cp:coreProperties>
</file>